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DieseArbeitsmappe" defaultThemeVersion="124226"/>
  <bookViews>
    <workbookView xWindow="360" yWindow="360" windowWidth="10410" windowHeight="7095" tabRatio="691" firstSheet="1" activeTab="3"/>
  </bookViews>
  <sheets>
    <sheet name="IRG Data Tool" sheetId="16" r:id="rId1"/>
    <sheet name="Market Developments" sheetId="22" r:id="rId2"/>
    <sheet name="Rail Service Facilities" sheetId="24" r:id="rId3"/>
    <sheet name="Data Collection" sheetId="12" r:id="rId4"/>
    <sheet name="Comparison - Calculated Numbers" sheetId="4" r:id="rId5"/>
    <sheet name="Data Check Sums" sheetId="9" r:id="rId6"/>
    <sheet name="Data Quality and Definitions" sheetId="23" r:id="rId7"/>
  </sheets>
  <definedNames>
    <definedName name="_xlnm.Print_Area" localSheetId="0">'IRG Data Tool'!$A$1:$G$73</definedName>
    <definedName name="_xlnm.Print_Titles" localSheetId="4">'Comparison - Calculated Numbers'!$1:$5</definedName>
    <definedName name="_xlnm.Print_Titles" localSheetId="5">'Data Check Sums'!$1:$5</definedName>
    <definedName name="_xlnm.Print_Titles" localSheetId="3">'Data Collection'!$1:$5</definedName>
  </definedNames>
  <calcPr calcId="125725"/>
</workbook>
</file>

<file path=xl/calcChain.xml><?xml version="1.0" encoding="utf-8"?>
<calcChain xmlns="http://schemas.openxmlformats.org/spreadsheetml/2006/main">
  <c r="I10" i="9"/>
  <c r="I30"/>
  <c r="P11" i="12" l="1"/>
  <c r="Q11"/>
  <c r="R11"/>
  <c r="S11"/>
  <c r="P12"/>
  <c r="Q12"/>
  <c r="R12"/>
  <c r="S12"/>
  <c r="P14"/>
  <c r="Q14"/>
  <c r="R14"/>
  <c r="S14"/>
  <c r="P15"/>
  <c r="Q15"/>
  <c r="R15"/>
  <c r="S15"/>
  <c r="P16"/>
  <c r="Q16"/>
  <c r="R16"/>
  <c r="S16"/>
  <c r="P18"/>
  <c r="Q18"/>
  <c r="R18"/>
  <c r="S18"/>
  <c r="P19"/>
  <c r="Q19"/>
  <c r="R19"/>
  <c r="S19"/>
  <c r="P20"/>
  <c r="Q20"/>
  <c r="R20"/>
  <c r="S20"/>
  <c r="P22"/>
  <c r="Q22"/>
  <c r="R22"/>
  <c r="S22"/>
  <c r="P23"/>
  <c r="Q23"/>
  <c r="R23"/>
  <c r="S23"/>
  <c r="P24"/>
  <c r="Q24"/>
  <c r="R24"/>
  <c r="S24"/>
  <c r="P26"/>
  <c r="Q26"/>
  <c r="R26"/>
  <c r="S26"/>
  <c r="P27"/>
  <c r="Q27"/>
  <c r="R27"/>
  <c r="S27"/>
  <c r="P28"/>
  <c r="Q28"/>
  <c r="R28"/>
  <c r="S28"/>
  <c r="P30"/>
  <c r="Q30"/>
  <c r="R30"/>
  <c r="S30"/>
  <c r="P31"/>
  <c r="Q31"/>
  <c r="R31"/>
  <c r="S31"/>
  <c r="P32"/>
  <c r="Q32"/>
  <c r="R32"/>
  <c r="S32"/>
  <c r="P34"/>
  <c r="Q34"/>
  <c r="R34"/>
  <c r="S34"/>
  <c r="P35"/>
  <c r="Q35"/>
  <c r="R35"/>
  <c r="S35"/>
  <c r="P36"/>
  <c r="Q36"/>
  <c r="R36"/>
  <c r="S36"/>
  <c r="P37"/>
  <c r="Q37"/>
  <c r="R37"/>
  <c r="S37"/>
  <c r="P38"/>
  <c r="Q38"/>
  <c r="R38"/>
  <c r="S38"/>
  <c r="P40"/>
  <c r="Q40"/>
  <c r="R40"/>
  <c r="S40"/>
  <c r="P41"/>
  <c r="Q41"/>
  <c r="R41"/>
  <c r="S41"/>
  <c r="P42"/>
  <c r="Q42"/>
  <c r="R42"/>
  <c r="S42"/>
  <c r="P43"/>
  <c r="Q43"/>
  <c r="R43"/>
  <c r="S43"/>
  <c r="P44"/>
  <c r="Q44"/>
  <c r="R44"/>
  <c r="S44"/>
  <c r="P46"/>
  <c r="Q46"/>
  <c r="R46"/>
  <c r="S46"/>
  <c r="P47"/>
  <c r="Q47"/>
  <c r="R47"/>
  <c r="S47"/>
  <c r="P48"/>
  <c r="Q48"/>
  <c r="R48"/>
  <c r="S48"/>
  <c r="P49"/>
  <c r="Q49"/>
  <c r="R49"/>
  <c r="S49"/>
  <c r="P50"/>
  <c r="Q50"/>
  <c r="R50"/>
  <c r="S50"/>
  <c r="P52"/>
  <c r="Q52"/>
  <c r="R52"/>
  <c r="S52"/>
  <c r="P53"/>
  <c r="Q53"/>
  <c r="R53"/>
  <c r="S53"/>
  <c r="P54"/>
  <c r="Q54"/>
  <c r="R54"/>
  <c r="S54"/>
  <c r="P55"/>
  <c r="Q55"/>
  <c r="R55"/>
  <c r="S55"/>
  <c r="P56"/>
  <c r="Q56"/>
  <c r="R56"/>
  <c r="S56"/>
  <c r="P58"/>
  <c r="Q58"/>
  <c r="R58"/>
  <c r="S58"/>
  <c r="P59"/>
  <c r="Q59"/>
  <c r="R59"/>
  <c r="S59"/>
  <c r="P60"/>
  <c r="Q60"/>
  <c r="R60"/>
  <c r="S60"/>
  <c r="P61"/>
  <c r="Q61"/>
  <c r="R61"/>
  <c r="S61"/>
  <c r="P62"/>
  <c r="Q62"/>
  <c r="R62"/>
  <c r="S62"/>
  <c r="P64"/>
  <c r="Q64"/>
  <c r="R64"/>
  <c r="S64"/>
  <c r="P65"/>
  <c r="Q65"/>
  <c r="R65"/>
  <c r="S65"/>
  <c r="P66"/>
  <c r="Q66"/>
  <c r="R66"/>
  <c r="S66"/>
  <c r="P67"/>
  <c r="Q67"/>
  <c r="R67"/>
  <c r="S67"/>
  <c r="P68"/>
  <c r="Q68"/>
  <c r="R68"/>
  <c r="S68"/>
  <c r="P70"/>
  <c r="Q70"/>
  <c r="R70"/>
  <c r="S70"/>
  <c r="P71"/>
  <c r="Q71"/>
  <c r="R71"/>
  <c r="S71"/>
  <c r="P72"/>
  <c r="Q72"/>
  <c r="R72"/>
  <c r="S72"/>
  <c r="P73"/>
  <c r="Q73"/>
  <c r="R73"/>
  <c r="S73"/>
  <c r="P74"/>
  <c r="Q74"/>
  <c r="R74"/>
  <c r="S74"/>
  <c r="P76"/>
  <c r="Q76"/>
  <c r="R76"/>
  <c r="S76"/>
  <c r="P77"/>
  <c r="Q77"/>
  <c r="R77"/>
  <c r="S77"/>
  <c r="P78"/>
  <c r="Q78"/>
  <c r="R78"/>
  <c r="S78"/>
  <c r="P79"/>
  <c r="Q79"/>
  <c r="R79"/>
  <c r="S79"/>
  <c r="P80"/>
  <c r="Q80"/>
  <c r="R80"/>
  <c r="S80"/>
  <c r="P82"/>
  <c r="Q82"/>
  <c r="R82"/>
  <c r="S82"/>
  <c r="P83"/>
  <c r="Q83"/>
  <c r="R83"/>
  <c r="S83"/>
  <c r="P84"/>
  <c r="Q84"/>
  <c r="R84"/>
  <c r="S84"/>
  <c r="P85"/>
  <c r="Q85"/>
  <c r="R85"/>
  <c r="S85"/>
  <c r="P86"/>
  <c r="Q86"/>
  <c r="R86"/>
  <c r="S86"/>
  <c r="P88"/>
  <c r="Q88"/>
  <c r="R88"/>
  <c r="S88"/>
  <c r="P89"/>
  <c r="Q89"/>
  <c r="R89"/>
  <c r="S89"/>
  <c r="P90"/>
  <c r="Q90"/>
  <c r="R90"/>
  <c r="S90"/>
  <c r="P92"/>
  <c r="Q92"/>
  <c r="R92"/>
  <c r="S92"/>
  <c r="P93"/>
  <c r="Q93"/>
  <c r="R93"/>
  <c r="S93"/>
  <c r="P94"/>
  <c r="Q94"/>
  <c r="R94"/>
  <c r="S94"/>
  <c r="P96"/>
  <c r="Q96"/>
  <c r="R96"/>
  <c r="S96"/>
  <c r="P97"/>
  <c r="Q97"/>
  <c r="R97"/>
  <c r="S97"/>
  <c r="P98"/>
  <c r="Q98"/>
  <c r="R98"/>
  <c r="S98"/>
  <c r="P100"/>
  <c r="Q100"/>
  <c r="R100"/>
  <c r="S100"/>
  <c r="P101"/>
  <c r="Q101"/>
  <c r="R101"/>
  <c r="S101"/>
  <c r="P102"/>
  <c r="Q102"/>
  <c r="R102"/>
  <c r="S102"/>
  <c r="P105"/>
  <c r="Q105"/>
  <c r="R105"/>
  <c r="S105"/>
  <c r="P106"/>
  <c r="Q106"/>
  <c r="R106"/>
  <c r="S106"/>
  <c r="P108"/>
  <c r="Q108"/>
  <c r="R108"/>
  <c r="S108"/>
  <c r="P109"/>
  <c r="Q109"/>
  <c r="R109"/>
  <c r="S109"/>
  <c r="P111"/>
  <c r="Q111"/>
  <c r="R111"/>
  <c r="S111"/>
  <c r="P112"/>
  <c r="Q112"/>
  <c r="R112"/>
  <c r="S112"/>
  <c r="P114"/>
  <c r="Q114"/>
  <c r="R114"/>
  <c r="S114"/>
  <c r="P115"/>
  <c r="Q115"/>
  <c r="R115"/>
  <c r="S115"/>
  <c r="P117"/>
  <c r="Q117"/>
  <c r="R117"/>
  <c r="S117"/>
  <c r="P118"/>
  <c r="Q118"/>
  <c r="R118"/>
  <c r="S118"/>
  <c r="P121"/>
  <c r="Q121"/>
  <c r="R121"/>
  <c r="S121"/>
  <c r="P122"/>
  <c r="Q122"/>
  <c r="R122"/>
  <c r="S122"/>
  <c r="P124"/>
  <c r="Q124"/>
  <c r="R124"/>
  <c r="S124"/>
  <c r="P125"/>
  <c r="Q125"/>
  <c r="R125"/>
  <c r="S125"/>
  <c r="P127"/>
  <c r="Q127"/>
  <c r="R127"/>
  <c r="S127"/>
  <c r="P128"/>
  <c r="Q128"/>
  <c r="R128"/>
  <c r="S128"/>
  <c r="P130"/>
  <c r="Q130"/>
  <c r="R130"/>
  <c r="S130"/>
  <c r="P131"/>
  <c r="Q131"/>
  <c r="R131"/>
  <c r="S131"/>
  <c r="P133"/>
  <c r="Q133"/>
  <c r="R133"/>
  <c r="S133"/>
  <c r="P135"/>
  <c r="Q135"/>
  <c r="R135"/>
  <c r="S135"/>
  <c r="P136"/>
  <c r="Q136"/>
  <c r="R136"/>
  <c r="S136"/>
  <c r="P137"/>
  <c r="Q137"/>
  <c r="R137"/>
  <c r="S137"/>
  <c r="P139"/>
  <c r="Q139"/>
  <c r="R139"/>
  <c r="S139"/>
  <c r="P140"/>
  <c r="Q140"/>
  <c r="R140"/>
  <c r="S140"/>
  <c r="P141"/>
  <c r="Q141"/>
  <c r="R141"/>
  <c r="S141"/>
  <c r="P143"/>
  <c r="Q143"/>
  <c r="R143"/>
  <c r="S143"/>
  <c r="P144"/>
  <c r="Q144"/>
  <c r="R144"/>
  <c r="S144"/>
  <c r="P145"/>
  <c r="Q145"/>
  <c r="R145"/>
  <c r="S145"/>
  <c r="P147"/>
  <c r="Q147"/>
  <c r="R147"/>
  <c r="S147"/>
  <c r="Q9"/>
  <c r="R9"/>
  <c r="S9"/>
  <c r="P9"/>
  <c r="N15" i="24"/>
  <c r="O15"/>
  <c r="N18"/>
  <c r="O18"/>
  <c r="N19"/>
  <c r="O19"/>
  <c r="N20"/>
  <c r="O20"/>
  <c r="N22"/>
  <c r="O22"/>
  <c r="N23"/>
  <c r="O23"/>
  <c r="N24"/>
  <c r="O24"/>
  <c r="N25"/>
  <c r="O25"/>
  <c r="N27"/>
  <c r="O27"/>
  <c r="N31"/>
  <c r="O31"/>
  <c r="N33"/>
  <c r="O33"/>
  <c r="N34"/>
  <c r="O34"/>
  <c r="N35"/>
  <c r="O35"/>
  <c r="N36"/>
  <c r="O36"/>
  <c r="N38"/>
  <c r="O38"/>
  <c r="N39"/>
  <c r="O39"/>
  <c r="N40"/>
  <c r="O40"/>
  <c r="N41"/>
  <c r="O41"/>
  <c r="N43"/>
  <c r="O43"/>
  <c r="N47"/>
  <c r="O47"/>
  <c r="N49"/>
  <c r="O49"/>
  <c r="N50"/>
  <c r="O50"/>
  <c r="N51"/>
  <c r="O51"/>
  <c r="N52"/>
  <c r="O52"/>
  <c r="N54"/>
  <c r="O54"/>
  <c r="N55"/>
  <c r="O55"/>
  <c r="N56"/>
  <c r="O56"/>
  <c r="N57"/>
  <c r="O57"/>
  <c r="N59"/>
  <c r="O59"/>
  <c r="N63"/>
  <c r="O63"/>
  <c r="N65"/>
  <c r="O65"/>
  <c r="N66"/>
  <c r="O66"/>
  <c r="N67"/>
  <c r="O67"/>
  <c r="N68"/>
  <c r="O68"/>
  <c r="N70"/>
  <c r="O70"/>
  <c r="N71"/>
  <c r="O71"/>
  <c r="N72"/>
  <c r="O72"/>
  <c r="N73"/>
  <c r="O73"/>
  <c r="N75"/>
  <c r="O75"/>
  <c r="N79"/>
  <c r="O79"/>
  <c r="N81"/>
  <c r="O81"/>
  <c r="N82"/>
  <c r="O82"/>
  <c r="N83"/>
  <c r="O83"/>
  <c r="N84"/>
  <c r="O84"/>
  <c r="N86"/>
  <c r="O86"/>
  <c r="N87"/>
  <c r="O87"/>
  <c r="N88"/>
  <c r="O88"/>
  <c r="N89"/>
  <c r="O89"/>
  <c r="N91"/>
  <c r="O91"/>
  <c r="N95"/>
  <c r="O95"/>
  <c r="N97"/>
  <c r="O97"/>
  <c r="N98"/>
  <c r="O98"/>
  <c r="N99"/>
  <c r="O99"/>
  <c r="N100"/>
  <c r="O100"/>
  <c r="N102"/>
  <c r="O102"/>
  <c r="N103"/>
  <c r="O103"/>
  <c r="N104"/>
  <c r="O104"/>
  <c r="N105"/>
  <c r="O105"/>
  <c r="N107"/>
  <c r="O107"/>
  <c r="N114"/>
  <c r="O114"/>
  <c r="N116"/>
  <c r="O116"/>
  <c r="N117"/>
  <c r="O117"/>
  <c r="N118"/>
  <c r="O118"/>
  <c r="N119"/>
  <c r="O119"/>
  <c r="N121"/>
  <c r="O121"/>
  <c r="N122"/>
  <c r="O122"/>
  <c r="N123"/>
  <c r="O123"/>
  <c r="N124"/>
  <c r="O124"/>
  <c r="N126"/>
  <c r="O126"/>
  <c r="N130"/>
  <c r="O130"/>
  <c r="N132"/>
  <c r="O132"/>
  <c r="N139"/>
  <c r="O139"/>
  <c r="N143"/>
  <c r="O143"/>
  <c r="O17"/>
  <c r="N17"/>
  <c r="H124"/>
  <c r="I124" s="1"/>
  <c r="H123"/>
  <c r="I123" s="1"/>
  <c r="H122"/>
  <c r="I122" s="1"/>
  <c r="H121"/>
  <c r="I121" s="1"/>
  <c r="H119"/>
  <c r="I119" s="1"/>
  <c r="H118"/>
  <c r="I118" s="1"/>
  <c r="H117"/>
  <c r="I117" s="1"/>
  <c r="H116"/>
  <c r="I116" s="1"/>
  <c r="H114"/>
  <c r="I114" s="1"/>
  <c r="H105"/>
  <c r="I105" s="1"/>
  <c r="H104"/>
  <c r="I104" s="1"/>
  <c r="H103"/>
  <c r="I103" s="1"/>
  <c r="H102"/>
  <c r="I102" s="1"/>
  <c r="H100"/>
  <c r="I100" s="1"/>
  <c r="H99"/>
  <c r="I99" s="1"/>
  <c r="H98"/>
  <c r="I98" s="1"/>
  <c r="H97"/>
  <c r="I97" s="1"/>
  <c r="H95"/>
  <c r="I95" s="1"/>
  <c r="H89"/>
  <c r="I89" s="1"/>
  <c r="H88"/>
  <c r="I88" s="1"/>
  <c r="H87"/>
  <c r="I87" s="1"/>
  <c r="H86"/>
  <c r="I86" s="1"/>
  <c r="H84"/>
  <c r="I84" s="1"/>
  <c r="H83"/>
  <c r="I83" s="1"/>
  <c r="H82"/>
  <c r="I82" s="1"/>
  <c r="H81"/>
  <c r="I81" s="1"/>
  <c r="H79"/>
  <c r="I79" s="1"/>
  <c r="H73"/>
  <c r="I73" s="1"/>
  <c r="H72"/>
  <c r="I72" s="1"/>
  <c r="H71"/>
  <c r="I71" s="1"/>
  <c r="H70"/>
  <c r="I70" s="1"/>
  <c r="H68"/>
  <c r="I68" s="1"/>
  <c r="H67"/>
  <c r="I67" s="1"/>
  <c r="H66"/>
  <c r="I66" s="1"/>
  <c r="H65"/>
  <c r="I65" s="1"/>
  <c r="H63"/>
  <c r="I63" s="1"/>
  <c r="H57"/>
  <c r="I57" s="1"/>
  <c r="H56"/>
  <c r="I56" s="1"/>
  <c r="H55"/>
  <c r="I55" s="1"/>
  <c r="H54"/>
  <c r="I54" s="1"/>
  <c r="H52"/>
  <c r="I52" s="1"/>
  <c r="H51"/>
  <c r="I51" s="1"/>
  <c r="H50"/>
  <c r="I50" s="1"/>
  <c r="H49"/>
  <c r="I49" s="1"/>
  <c r="H47"/>
  <c r="I47" s="1"/>
  <c r="H41"/>
  <c r="I41" s="1"/>
  <c r="H40"/>
  <c r="I40" s="1"/>
  <c r="H39"/>
  <c r="I39" s="1"/>
  <c r="H38"/>
  <c r="I38" s="1"/>
  <c r="H36"/>
  <c r="I36" s="1"/>
  <c r="H35"/>
  <c r="I35" s="1"/>
  <c r="H34"/>
  <c r="I34" s="1"/>
  <c r="H33"/>
  <c r="I33" s="1"/>
  <c r="H31"/>
  <c r="I31" s="1"/>
  <c r="H25"/>
  <c r="I25" s="1"/>
  <c r="H20"/>
  <c r="I20" s="1"/>
  <c r="H24" l="1"/>
  <c r="I24" s="1"/>
  <c r="H23"/>
  <c r="I23" s="1"/>
  <c r="H22"/>
  <c r="I22" s="1"/>
  <c r="H19"/>
  <c r="I19" s="1"/>
  <c r="H18"/>
  <c r="I18" s="1"/>
  <c r="H15"/>
  <c r="I15" s="1"/>
  <c r="H17"/>
  <c r="I17" s="1"/>
  <c r="E6" i="4"/>
  <c r="F6"/>
  <c r="E8"/>
  <c r="F8"/>
  <c r="E10"/>
  <c r="F10"/>
  <c r="E11"/>
  <c r="F11"/>
  <c r="E12"/>
  <c r="F12"/>
  <c r="E13"/>
  <c r="F13"/>
  <c r="E14"/>
  <c r="F14"/>
  <c r="E16"/>
  <c r="F16"/>
  <c r="E18"/>
  <c r="F18"/>
  <c r="E19"/>
  <c r="F19"/>
  <c r="E21"/>
  <c r="F21"/>
  <c r="E23"/>
  <c r="F23"/>
  <c r="E24"/>
  <c r="F24"/>
  <c r="E25"/>
  <c r="F25"/>
  <c r="E27"/>
  <c r="F27"/>
  <c r="E28"/>
  <c r="F28"/>
  <c r="E30"/>
  <c r="F30"/>
  <c r="E31"/>
  <c r="F31"/>
  <c r="E33"/>
  <c r="F33"/>
  <c r="E35"/>
  <c r="F35"/>
  <c r="E36"/>
  <c r="F36"/>
  <c r="E38"/>
  <c r="F38"/>
  <c r="E40"/>
  <c r="F40"/>
  <c r="E41"/>
  <c r="F41"/>
  <c r="E43"/>
  <c r="F43"/>
  <c r="E46"/>
  <c r="F46"/>
  <c r="E47"/>
  <c r="F47"/>
  <c r="E49"/>
  <c r="F49"/>
  <c r="E50"/>
  <c r="F50"/>
  <c r="E52"/>
  <c r="F52"/>
  <c r="E53"/>
  <c r="F53"/>
  <c r="E56"/>
  <c r="F56"/>
  <c r="E57"/>
  <c r="F57"/>
  <c r="E58"/>
  <c r="F58"/>
  <c r="E59"/>
  <c r="F59"/>
  <c r="E62"/>
  <c r="F62"/>
  <c r="E63"/>
  <c r="F63"/>
  <c r="E64"/>
  <c r="F64"/>
  <c r="E65"/>
  <c r="F65"/>
  <c r="E68"/>
  <c r="F68"/>
  <c r="E69"/>
  <c r="F69"/>
  <c r="E70"/>
  <c r="F70"/>
  <c r="E71"/>
  <c r="F71"/>
  <c r="C53"/>
  <c r="D53"/>
  <c r="H73"/>
  <c r="H28" l="1"/>
  <c r="H35"/>
  <c r="H27"/>
  <c r="H21"/>
  <c r="H8"/>
  <c r="H46"/>
  <c r="H38"/>
  <c r="H36"/>
  <c r="H33"/>
  <c r="H31"/>
  <c r="H30"/>
  <c r="H25"/>
  <c r="H24"/>
  <c r="H23"/>
  <c r="H19"/>
  <c r="H18"/>
  <c r="H11"/>
  <c r="H6"/>
  <c r="H65"/>
  <c r="H71"/>
  <c r="H59"/>
  <c r="H57"/>
  <c r="H56"/>
  <c r="H53"/>
  <c r="H52"/>
  <c r="H50"/>
  <c r="H49"/>
  <c r="H47"/>
  <c r="H43"/>
  <c r="H41"/>
  <c r="H40"/>
  <c r="H70"/>
  <c r="H69"/>
  <c r="H68"/>
  <c r="H64"/>
  <c r="H63"/>
  <c r="H62"/>
  <c r="H58"/>
  <c r="H16"/>
  <c r="H14"/>
  <c r="H13"/>
  <c r="H12"/>
  <c r="H10"/>
  <c r="H145" i="12"/>
  <c r="H144"/>
  <c r="H143"/>
  <c r="H141"/>
  <c r="H140"/>
  <c r="H139"/>
  <c r="H137"/>
  <c r="H136"/>
  <c r="H135"/>
  <c r="H133"/>
  <c r="H131"/>
  <c r="H130"/>
  <c r="H128"/>
  <c r="H127"/>
  <c r="H125"/>
  <c r="H124"/>
  <c r="H122"/>
  <c r="H121"/>
  <c r="H118"/>
  <c r="H117"/>
  <c r="H115"/>
  <c r="H114"/>
  <c r="H112"/>
  <c r="H111"/>
  <c r="H109"/>
  <c r="H108"/>
  <c r="H106"/>
  <c r="H105"/>
  <c r="H100"/>
  <c r="H102"/>
  <c r="H101"/>
  <c r="H98"/>
  <c r="H97"/>
  <c r="H96"/>
  <c r="H94"/>
  <c r="H93"/>
  <c r="H92"/>
  <c r="H90"/>
  <c r="H89"/>
  <c r="H88"/>
  <c r="H86"/>
  <c r="H85"/>
  <c r="H84"/>
  <c r="H83"/>
  <c r="H82"/>
  <c r="H80"/>
  <c r="H79"/>
  <c r="H78"/>
  <c r="H77"/>
  <c r="H76"/>
  <c r="H74"/>
  <c r="H73"/>
  <c r="H72"/>
  <c r="H71"/>
  <c r="H70"/>
  <c r="H68"/>
  <c r="H67"/>
  <c r="H66"/>
  <c r="H65"/>
  <c r="H64"/>
  <c r="H62"/>
  <c r="H61"/>
  <c r="H60"/>
  <c r="H59"/>
  <c r="H58"/>
  <c r="H56"/>
  <c r="H55"/>
  <c r="H54"/>
  <c r="H53"/>
  <c r="H52"/>
  <c r="H50"/>
  <c r="H49"/>
  <c r="H48"/>
  <c r="H47"/>
  <c r="H46"/>
  <c r="H44"/>
  <c r="H43"/>
  <c r="H42"/>
  <c r="H41"/>
  <c r="H40"/>
  <c r="H38"/>
  <c r="H37"/>
  <c r="H36"/>
  <c r="H35"/>
  <c r="H34"/>
  <c r="H32"/>
  <c r="H31"/>
  <c r="H30"/>
  <c r="H28"/>
  <c r="H27"/>
  <c r="H26"/>
  <c r="H24"/>
  <c r="H23"/>
  <c r="H22"/>
  <c r="H20"/>
  <c r="H19"/>
  <c r="H18"/>
  <c r="H16"/>
  <c r="I16" s="1"/>
  <c r="H15"/>
  <c r="I15" s="1"/>
  <c r="H14"/>
  <c r="H12"/>
  <c r="H11"/>
  <c r="I14" l="1"/>
  <c r="B6" i="4" l="1"/>
  <c r="C65" i="9" l="1"/>
  <c r="B65"/>
  <c r="C64"/>
  <c r="B64"/>
  <c r="C63"/>
  <c r="B63"/>
  <c r="C61"/>
  <c r="B61"/>
  <c r="C60"/>
  <c r="B60"/>
  <c r="C59"/>
  <c r="B59"/>
  <c r="C57"/>
  <c r="B57"/>
  <c r="C56"/>
  <c r="B56"/>
  <c r="C55"/>
  <c r="B55"/>
  <c r="C54"/>
  <c r="B54"/>
  <c r="C52"/>
  <c r="B52"/>
  <c r="C51"/>
  <c r="B51"/>
  <c r="C50"/>
  <c r="B50"/>
  <c r="C49"/>
  <c r="B49"/>
  <c r="C48"/>
  <c r="B48"/>
  <c r="C46"/>
  <c r="B46"/>
  <c r="C45"/>
  <c r="B45"/>
  <c r="C44"/>
  <c r="B44"/>
  <c r="C42"/>
  <c r="B42"/>
  <c r="C40"/>
  <c r="B40"/>
  <c r="C39"/>
  <c r="B39"/>
  <c r="C38"/>
  <c r="B38"/>
  <c r="C36"/>
  <c r="B36"/>
  <c r="C35"/>
  <c r="B35"/>
  <c r="C34"/>
  <c r="B34"/>
  <c r="C32"/>
  <c r="B32"/>
  <c r="C30"/>
  <c r="B30"/>
  <c r="C28"/>
  <c r="B28"/>
  <c r="C27"/>
  <c r="B27"/>
  <c r="C26"/>
  <c r="B26"/>
  <c r="C24"/>
  <c r="B24"/>
  <c r="C23"/>
  <c r="B23"/>
  <c r="C22"/>
  <c r="B22"/>
  <c r="C20"/>
  <c r="B20"/>
  <c r="C19"/>
  <c r="B19"/>
  <c r="C18"/>
  <c r="B18"/>
  <c r="C16"/>
  <c r="B16"/>
  <c r="C15"/>
  <c r="B15"/>
  <c r="C14"/>
  <c r="B14"/>
  <c r="C12"/>
  <c r="B12"/>
  <c r="C11"/>
  <c r="B11"/>
  <c r="C10"/>
  <c r="B10"/>
  <c r="C8"/>
  <c r="B8"/>
  <c r="C7"/>
  <c r="B7"/>
  <c r="C6"/>
  <c r="B6"/>
  <c r="I65"/>
  <c r="I64"/>
  <c r="I63"/>
  <c r="I61"/>
  <c r="I60"/>
  <c r="I59"/>
  <c r="I46"/>
  <c r="I45"/>
  <c r="I44"/>
  <c r="I42"/>
  <c r="I40"/>
  <c r="I39"/>
  <c r="I38"/>
  <c r="I36"/>
  <c r="I35"/>
  <c r="I34"/>
  <c r="I32"/>
  <c r="I28"/>
  <c r="I27"/>
  <c r="I26"/>
  <c r="I24"/>
  <c r="I23"/>
  <c r="I22"/>
  <c r="I20"/>
  <c r="I19"/>
  <c r="I18"/>
  <c r="I16"/>
  <c r="I15"/>
  <c r="I14"/>
  <c r="I12"/>
  <c r="I11"/>
  <c r="I8"/>
  <c r="I7"/>
  <c r="I6"/>
  <c r="I20" i="12"/>
  <c r="I19"/>
  <c r="D62" i="4"/>
  <c r="I144" i="12"/>
  <c r="I141"/>
  <c r="I136"/>
  <c r="I133"/>
  <c r="I131"/>
  <c r="I130"/>
  <c r="I128"/>
  <c r="I127"/>
  <c r="I122"/>
  <c r="I121"/>
  <c r="I118"/>
  <c r="I117"/>
  <c r="I112"/>
  <c r="I111"/>
  <c r="I106"/>
  <c r="I105"/>
  <c r="I102"/>
  <c r="I101"/>
  <c r="I96"/>
  <c r="I94"/>
  <c r="I93"/>
  <c r="I90"/>
  <c r="I89"/>
  <c r="I85"/>
  <c r="I84"/>
  <c r="I83"/>
  <c r="I79"/>
  <c r="I77"/>
  <c r="I68"/>
  <c r="I67"/>
  <c r="I65"/>
  <c r="I62"/>
  <c r="I61"/>
  <c r="I60"/>
  <c r="I59"/>
  <c r="I50"/>
  <c r="I49"/>
  <c r="I48"/>
  <c r="I47"/>
  <c r="I46"/>
  <c r="I41"/>
  <c r="I40"/>
  <c r="I32"/>
  <c r="I30"/>
  <c r="I24"/>
  <c r="I23"/>
  <c r="I18"/>
  <c r="I12"/>
  <c r="I11"/>
  <c r="I62" i="4"/>
  <c r="I68"/>
  <c r="I70"/>
  <c r="I73"/>
  <c r="C71"/>
  <c r="D71"/>
  <c r="C70"/>
  <c r="D70"/>
  <c r="C69"/>
  <c r="D69"/>
  <c r="I135" i="12"/>
  <c r="B69" i="4"/>
  <c r="B70"/>
  <c r="B71"/>
  <c r="C68"/>
  <c r="D68"/>
  <c r="B68"/>
  <c r="C65"/>
  <c r="B65"/>
  <c r="C64"/>
  <c r="B64"/>
  <c r="C63"/>
  <c r="B63"/>
  <c r="C62"/>
  <c r="B62"/>
  <c r="C59"/>
  <c r="B59"/>
  <c r="C58"/>
  <c r="B58"/>
  <c r="C57"/>
  <c r="B57"/>
  <c r="C56"/>
  <c r="B56"/>
  <c r="B53"/>
  <c r="C52"/>
  <c r="B52"/>
  <c r="C50"/>
  <c r="B50"/>
  <c r="C49"/>
  <c r="B49"/>
  <c r="C47"/>
  <c r="B47"/>
  <c r="C46"/>
  <c r="B46"/>
  <c r="C43"/>
  <c r="B43"/>
  <c r="C41"/>
  <c r="B41"/>
  <c r="C40"/>
  <c r="B40"/>
  <c r="C38"/>
  <c r="B38"/>
  <c r="C36"/>
  <c r="B36"/>
  <c r="C35"/>
  <c r="B35"/>
  <c r="C33"/>
  <c r="B33"/>
  <c r="C31"/>
  <c r="B31"/>
  <c r="C30"/>
  <c r="B30"/>
  <c r="C28"/>
  <c r="B28"/>
  <c r="C27"/>
  <c r="B27"/>
  <c r="C25"/>
  <c r="B25"/>
  <c r="C24"/>
  <c r="B24"/>
  <c r="C23"/>
  <c r="B23"/>
  <c r="C21"/>
  <c r="B21"/>
  <c r="C19"/>
  <c r="B19"/>
  <c r="C18"/>
  <c r="B18"/>
  <c r="C16"/>
  <c r="B16"/>
  <c r="C14"/>
  <c r="B14"/>
  <c r="C13"/>
  <c r="B13"/>
  <c r="C12"/>
  <c r="B12"/>
  <c r="C11"/>
  <c r="B11"/>
  <c r="C10"/>
  <c r="B10"/>
  <c r="C8"/>
  <c r="B8"/>
  <c r="C6"/>
  <c r="D8"/>
  <c r="D6"/>
  <c r="D65"/>
  <c r="D64"/>
  <c r="D63"/>
  <c r="D59"/>
  <c r="D58"/>
  <c r="D57"/>
  <c r="D56"/>
  <c r="D52"/>
  <c r="D50"/>
  <c r="D49"/>
  <c r="D47"/>
  <c r="D46"/>
  <c r="D43"/>
  <c r="D41"/>
  <c r="D40"/>
  <c r="D38"/>
  <c r="D36"/>
  <c r="D35"/>
  <c r="D33"/>
  <c r="D31"/>
  <c r="D30"/>
  <c r="D28"/>
  <c r="D27"/>
  <c r="D25"/>
  <c r="D24"/>
  <c r="D23"/>
  <c r="I23" s="1"/>
  <c r="D21"/>
  <c r="D19"/>
  <c r="D18"/>
  <c r="D16"/>
  <c r="D14"/>
  <c r="D13"/>
  <c r="D12"/>
  <c r="D11"/>
  <c r="D10"/>
  <c r="I10" s="1"/>
  <c r="I108" i="12"/>
  <c r="I109"/>
  <c r="I145"/>
  <c r="I143"/>
  <c r="I140"/>
  <c r="I139"/>
  <c r="I137"/>
  <c r="I125"/>
  <c r="I124"/>
  <c r="I115"/>
  <c r="I114"/>
  <c r="I100"/>
  <c r="I98"/>
  <c r="I97"/>
  <c r="I92"/>
  <c r="I88"/>
  <c r="I86"/>
  <c r="I82"/>
  <c r="I80"/>
  <c r="I78"/>
  <c r="I76"/>
  <c r="I74"/>
  <c r="I73"/>
  <c r="I72"/>
  <c r="I71"/>
  <c r="I70"/>
  <c r="I66"/>
  <c r="I64"/>
  <c r="I58"/>
  <c r="I56"/>
  <c r="I55"/>
  <c r="I54"/>
  <c r="I53"/>
  <c r="I52"/>
  <c r="I44"/>
  <c r="I43"/>
  <c r="I42"/>
  <c r="I38"/>
  <c r="I37"/>
  <c r="I36"/>
  <c r="I35"/>
  <c r="I34"/>
  <c r="I31"/>
  <c r="I28"/>
  <c r="I27"/>
  <c r="I26"/>
  <c r="I22"/>
  <c r="G61" i="9"/>
  <c r="H61" s="1"/>
  <c r="G55"/>
  <c r="J55" s="1"/>
  <c r="G34"/>
  <c r="J34" s="1"/>
  <c r="G22"/>
  <c r="J22" s="1"/>
  <c r="G14"/>
  <c r="J14" s="1"/>
  <c r="G11"/>
  <c r="J11" s="1"/>
  <c r="G60"/>
  <c r="J60" s="1"/>
  <c r="G54"/>
  <c r="H54" s="1"/>
  <c r="G44"/>
  <c r="H44" s="1"/>
  <c r="G39"/>
  <c r="H39" s="1"/>
  <c r="G19"/>
  <c r="H19" s="1"/>
  <c r="G30"/>
  <c r="H30" s="1"/>
  <c r="G38"/>
  <c r="J38" s="1"/>
  <c r="G32"/>
  <c r="G63"/>
  <c r="J63" s="1"/>
  <c r="I18" i="4"/>
  <c r="I24"/>
  <c r="I27"/>
  <c r="I30"/>
  <c r="I33"/>
  <c r="I36"/>
  <c r="I40"/>
  <c r="I43"/>
  <c r="I47"/>
  <c r="I50"/>
  <c r="I53"/>
  <c r="I59"/>
  <c r="I71"/>
  <c r="G6" i="9"/>
  <c r="J6" s="1"/>
  <c r="G20"/>
  <c r="J20" s="1"/>
  <c r="G26"/>
  <c r="J26" s="1"/>
  <c r="G49"/>
  <c r="H49" s="1"/>
  <c r="I35" i="4"/>
  <c r="G18" i="9" l="1"/>
  <c r="H18" s="1"/>
  <c r="G48"/>
  <c r="H48" s="1"/>
  <c r="G7"/>
  <c r="H7" s="1"/>
  <c r="G8"/>
  <c r="H8" s="1"/>
  <c r="G12"/>
  <c r="H12" s="1"/>
  <c r="G15"/>
  <c r="H15" s="1"/>
  <c r="G16"/>
  <c r="J16" s="1"/>
  <c r="G23"/>
  <c r="H23" s="1"/>
  <c r="G24"/>
  <c r="J24" s="1"/>
  <c r="G27"/>
  <c r="H27" s="1"/>
  <c r="G28"/>
  <c r="H28" s="1"/>
  <c r="G35"/>
  <c r="H35" s="1"/>
  <c r="G36"/>
  <c r="J36" s="1"/>
  <c r="G40"/>
  <c r="H40" s="1"/>
  <c r="G42"/>
  <c r="J42" s="1"/>
  <c r="G45"/>
  <c r="J45" s="1"/>
  <c r="G46"/>
  <c r="J46" s="1"/>
  <c r="G50"/>
  <c r="J50" s="1"/>
  <c r="G51"/>
  <c r="H51" s="1"/>
  <c r="G52"/>
  <c r="H52" s="1"/>
  <c r="G57"/>
  <c r="J57" s="1"/>
  <c r="G59"/>
  <c r="H59" s="1"/>
  <c r="G64"/>
  <c r="H64" s="1"/>
  <c r="G65"/>
  <c r="H65" s="1"/>
  <c r="H63"/>
  <c r="J30"/>
  <c r="H34"/>
  <c r="I21" i="4"/>
  <c r="J7" i="9"/>
  <c r="G10"/>
  <c r="J10" s="1"/>
  <c r="G56"/>
  <c r="H56" s="1"/>
  <c r="I41" i="4"/>
  <c r="I46"/>
  <c r="I49"/>
  <c r="I52"/>
  <c r="I56"/>
  <c r="I64"/>
  <c r="I6"/>
  <c r="J28" i="9"/>
  <c r="I65" i="4"/>
  <c r="I14"/>
  <c r="I12"/>
  <c r="I38"/>
  <c r="H20" i="9"/>
  <c r="I58" i="4"/>
  <c r="I69"/>
  <c r="I57"/>
  <c r="I63"/>
  <c r="I28"/>
  <c r="I19"/>
  <c r="J32" i="9"/>
  <c r="I25" i="4"/>
  <c r="H22" i="9"/>
  <c r="J61"/>
  <c r="H55"/>
  <c r="J54"/>
  <c r="J51"/>
  <c r="J49"/>
  <c r="J48"/>
  <c r="J44"/>
  <c r="H42"/>
  <c r="J35"/>
  <c r="J39"/>
  <c r="H38"/>
  <c r="H32"/>
  <c r="H26"/>
  <c r="J19"/>
  <c r="I31" i="4"/>
  <c r="I8"/>
  <c r="J18" i="9"/>
  <c r="H16"/>
  <c r="J27"/>
  <c r="J23"/>
  <c r="H6"/>
  <c r="I11" i="4"/>
  <c r="I13"/>
  <c r="I16"/>
  <c r="H14" i="9"/>
  <c r="H60"/>
  <c r="H11"/>
  <c r="H24"/>
  <c r="J59" l="1"/>
  <c r="H45"/>
  <c r="J15"/>
  <c r="J8"/>
  <c r="J12"/>
  <c r="H50"/>
  <c r="J64"/>
  <c r="J65"/>
  <c r="H57"/>
  <c r="H46"/>
  <c r="H36"/>
  <c r="J52"/>
  <c r="J40"/>
  <c r="J56"/>
  <c r="H10"/>
</calcChain>
</file>

<file path=xl/comments1.xml><?xml version="1.0" encoding="utf-8"?>
<comments xmlns="http://schemas.openxmlformats.org/spreadsheetml/2006/main">
  <authors>
    <author>702-5</author>
  </authors>
  <commentList>
    <comment ref="A96" authorId="0">
      <text>
        <r>
          <rPr>
            <b/>
            <sz val="8"/>
            <color indexed="81"/>
            <rFont val="Tahoma"/>
            <family val="2"/>
          </rPr>
          <t>Marlen:
Ggf. auch "Passenger Train Departures"</t>
        </r>
        <r>
          <rPr>
            <sz val="8"/>
            <color indexed="81"/>
            <rFont val="Tahoma"/>
            <family val="2"/>
          </rPr>
          <t xml:space="preserve">
</t>
        </r>
        <r>
          <rPr>
            <sz val="8"/>
            <color indexed="81"/>
            <rFont val="Tahoma"/>
            <family val="2"/>
          </rPr>
          <t>Anmerkung: Da wird der letzte Halt nicht mitgezählt - also suboptimal. (insbesondere wenn HS-Verkehre vorhanden: wenig Stops, hohe StEntg.)</t>
        </r>
      </text>
    </comment>
  </commentList>
</comments>
</file>

<file path=xl/comments2.xml><?xml version="1.0" encoding="utf-8"?>
<comments xmlns="http://schemas.openxmlformats.org/spreadsheetml/2006/main">
  <authors>
    <author>BNetzA</author>
  </authors>
  <commentList>
    <comment ref="A27" authorId="0">
      <text>
        <r>
          <rPr>
            <b/>
            <sz val="8"/>
            <color indexed="81"/>
            <rFont val="Tahoma"/>
            <family val="2"/>
          </rPr>
          <t>Analysis possible only with net tkm data.
Gross tkm could be alternatively halved.</t>
        </r>
        <r>
          <rPr>
            <sz val="8"/>
            <color indexed="81"/>
            <rFont val="Tahoma"/>
            <family val="2"/>
          </rPr>
          <t xml:space="preserve">
</t>
        </r>
      </text>
    </comment>
    <comment ref="A28" authorId="0">
      <text>
        <r>
          <rPr>
            <b/>
            <sz val="8"/>
            <color indexed="81"/>
            <rFont val="Tahoma"/>
            <family val="2"/>
          </rPr>
          <t>Analysis possible only with net tkm data.
Gross tkm could be alternatively halved.</t>
        </r>
        <r>
          <rPr>
            <sz val="8"/>
            <color indexed="81"/>
            <rFont val="Tahoma"/>
            <family val="2"/>
          </rPr>
          <t xml:space="preserve">
</t>
        </r>
      </text>
    </comment>
  </commentList>
</comments>
</file>

<file path=xl/comments3.xml><?xml version="1.0" encoding="utf-8"?>
<comments xmlns="http://schemas.openxmlformats.org/spreadsheetml/2006/main">
  <authors>
    <author>BNetzA</author>
  </authors>
  <commentList>
    <comment ref="G4" authorId="0">
      <text>
        <r>
          <rPr>
            <b/>
            <sz val="8"/>
            <color indexed="81"/>
            <rFont val="Tahoma"/>
            <family val="2"/>
          </rPr>
          <t>Calculated from the single data on the left.
(Column G = Column B + Column C)</t>
        </r>
        <r>
          <rPr>
            <sz val="8"/>
            <color indexed="81"/>
            <rFont val="Tahoma"/>
            <family val="2"/>
          </rPr>
          <t xml:space="preserve">
</t>
        </r>
      </text>
    </comment>
    <comment ref="Z4" authorId="0">
      <text>
        <r>
          <rPr>
            <b/>
            <sz val="8"/>
            <color indexed="81"/>
            <rFont val="Tahoma"/>
            <family val="2"/>
          </rPr>
          <t>Hier: Berechneter Wert.</t>
        </r>
        <r>
          <rPr>
            <sz val="8"/>
            <color indexed="81"/>
            <rFont val="Tahoma"/>
            <family val="2"/>
          </rPr>
          <t xml:space="preserve">
</t>
        </r>
      </text>
    </comment>
    <comment ref="AC4" authorId="0">
      <text>
        <r>
          <rPr>
            <b/>
            <sz val="8"/>
            <color indexed="81"/>
            <rFont val="Tahoma"/>
            <family val="2"/>
          </rPr>
          <t>BNetzA:</t>
        </r>
        <r>
          <rPr>
            <sz val="8"/>
            <color indexed="81"/>
            <rFont val="Tahoma"/>
            <family val="2"/>
          </rPr>
          <t xml:space="preserve">
grünes Häkchen - keine oder geringe Abweichung
schwarze Info - Abweichung prüfen
rotes Kreuz - Abweichung mit Unternehmen klären
</t>
        </r>
      </text>
    </comment>
  </commentList>
</comments>
</file>

<file path=xl/sharedStrings.xml><?xml version="1.0" encoding="utf-8"?>
<sst xmlns="http://schemas.openxmlformats.org/spreadsheetml/2006/main" count="1333" uniqueCount="320">
  <si>
    <t>Berichtsjahr</t>
  </si>
  <si>
    <t>Info</t>
  </si>
  <si>
    <t>2010 Data</t>
  </si>
  <si>
    <t>2011 Data</t>
  </si>
  <si>
    <t>Comparison</t>
  </si>
  <si>
    <t>Year before last</t>
  </si>
  <si>
    <t>Status</t>
  </si>
  <si>
    <t>Working Group Market Monitoring</t>
  </si>
  <si>
    <t>Single data taken from the questionnaire</t>
  </si>
  <si>
    <t>Questionnaire sum</t>
  </si>
  <si>
    <t>Country</t>
  </si>
  <si>
    <t>Electrified Route Length</t>
  </si>
  <si>
    <t>Total Route Length</t>
  </si>
  <si>
    <t>Non-electrified Route Length</t>
  </si>
  <si>
    <t>Freight Train km</t>
  </si>
  <si>
    <t>Passenger (regional) Train km</t>
  </si>
  <si>
    <t>Passenger (long distance) Train km</t>
  </si>
  <si>
    <t>Passenger Train km</t>
  </si>
  <si>
    <t>Total User Charges Passenger - Tracks</t>
  </si>
  <si>
    <t>Total User Charges Passenger - Stations</t>
  </si>
  <si>
    <t>Total Number of Stops</t>
  </si>
  <si>
    <t>Market Shares Freight Train km</t>
  </si>
  <si>
    <t>Market Shares Freight Performance (gross)</t>
  </si>
  <si>
    <t>Market Shares Freight Performance (net)</t>
  </si>
  <si>
    <t>Market Shares Freight Track Charges</t>
  </si>
  <si>
    <t>Market Shares Freight Operator's Revenues</t>
  </si>
  <si>
    <t>Market Shares Passenger Train km</t>
  </si>
  <si>
    <t>Market Shares Passenger Track Charges</t>
  </si>
  <si>
    <t>Market Shares Passenger Performance</t>
  </si>
  <si>
    <t>Market Shares Passenger Revenues</t>
  </si>
  <si>
    <t>Total National Train km</t>
  </si>
  <si>
    <t>Total Incumbent Route Length</t>
  </si>
  <si>
    <t>Total Non-Incumbent Route Length</t>
  </si>
  <si>
    <t>Passenger (regional) Performance</t>
  </si>
  <si>
    <t>Passenger (long-distance) Performance</t>
  </si>
  <si>
    <t>Freight Transport Performance (gross)</t>
  </si>
  <si>
    <t>Freight Transport Performance (net)</t>
  </si>
  <si>
    <t>Passenger National Performance</t>
  </si>
  <si>
    <t>Total International Train km</t>
  </si>
  <si>
    <t>Passenger International Performance</t>
  </si>
  <si>
    <t>Passenger (regional) Revenues</t>
  </si>
  <si>
    <t>Passenger (long-distance) Revenues</t>
  </si>
  <si>
    <t>Revenues from Fares</t>
  </si>
  <si>
    <t>Revenues from Compensation Payments</t>
  </si>
  <si>
    <t>Last year</t>
  </si>
  <si>
    <t>Total Electrified Route Length</t>
  </si>
  <si>
    <t>Total Non-electrified Route Length</t>
  </si>
  <si>
    <t>Incumbent Electrified Route Length</t>
  </si>
  <si>
    <t>Incumbent Non-electrified Route Length</t>
  </si>
  <si>
    <t>Non-Incumbent Electrified Route Length</t>
  </si>
  <si>
    <t>Non-Incumbent Non-electrified Route Length</t>
  </si>
  <si>
    <t>Total Train km</t>
  </si>
  <si>
    <t>Total Freight Train km</t>
  </si>
  <si>
    <t>Total Passenger Train km</t>
  </si>
  <si>
    <t>Total Passenger (regional) Train km</t>
  </si>
  <si>
    <t>Total Passenger (long-distance) Train km</t>
  </si>
  <si>
    <t>National Freight Train km</t>
  </si>
  <si>
    <t>National Passenger Train km</t>
  </si>
  <si>
    <t>National Passenger (regional) Train km</t>
  </si>
  <si>
    <t>National Passenger (long-distance) Train km</t>
  </si>
  <si>
    <t>International Freight Train km</t>
  </si>
  <si>
    <t>International Passenger Train km</t>
  </si>
  <si>
    <t>International Passenger (regional) Train km</t>
  </si>
  <si>
    <t>International Passenger (long-dist.) Train km</t>
  </si>
  <si>
    <t>Total Freight Traffic Performance (gross)</t>
  </si>
  <si>
    <t>Total Freight Traffic Performance (net)</t>
  </si>
  <si>
    <t>Total Passenger Traffic Performance</t>
  </si>
  <si>
    <t>Total Passenger (regional) Performance</t>
  </si>
  <si>
    <t>Total Passenger (long-dist.) Performance</t>
  </si>
  <si>
    <t>National Freight Traffic Performance (gross)</t>
  </si>
  <si>
    <t>National Freight Traffic Performance (net)</t>
  </si>
  <si>
    <t>National Passenger Traffic Performance</t>
  </si>
  <si>
    <t>National Passenger (regional) Performance</t>
  </si>
  <si>
    <t>National Passenger (long-dist.) Performance</t>
  </si>
  <si>
    <t>International Freight Performance (gross)</t>
  </si>
  <si>
    <t>International Freight Performance (net)</t>
  </si>
  <si>
    <t>International Passenger Performance</t>
  </si>
  <si>
    <t>International Passenger (regional) Perf.</t>
  </si>
  <si>
    <t>International Passenger (long-dist.) Perf.</t>
  </si>
  <si>
    <t>Track Charges Passenger (regional)</t>
  </si>
  <si>
    <t>Track Charges Passenger (long-distance)</t>
  </si>
  <si>
    <t>Total Station Charges</t>
  </si>
  <si>
    <t>Station Charges Passenger (regional)</t>
  </si>
  <si>
    <t>Station Charges Passenger (long-distance)</t>
  </si>
  <si>
    <t>Total Track Charge per Train km</t>
  </si>
  <si>
    <t>Track Charge per Freight Train km</t>
  </si>
  <si>
    <t>Track Charge per Passenger Train km</t>
  </si>
  <si>
    <t>Track Charge Passenger (regional) Train km</t>
  </si>
  <si>
    <t>Track Charge Pass. (long-dist.) Train km</t>
  </si>
  <si>
    <t>Total Charge per Stop</t>
  </si>
  <si>
    <t>Charge per Stop (regional)</t>
  </si>
  <si>
    <t>Charge per Stop (long-distance)</t>
  </si>
  <si>
    <t>Track Charge per Pkm (regional)</t>
  </si>
  <si>
    <t>Track Charge per Pkm (long-distance)</t>
  </si>
  <si>
    <t>Track Charge per Pkm</t>
  </si>
  <si>
    <t>Track Charge per gross tkm</t>
  </si>
  <si>
    <t>Track Charge per net tkm</t>
  </si>
  <si>
    <t>Track Charges include Station Usage</t>
  </si>
  <si>
    <t>Station Usage is charged seperately</t>
  </si>
  <si>
    <t>... only include Usage of Track in the Stations</t>
  </si>
  <si>
    <t>Number of active Railway Undertakings</t>
  </si>
  <si>
    <t>Market Shares Freight</t>
  </si>
  <si>
    <t>Total Track Access Charges</t>
  </si>
  <si>
    <t>Track Access Charges Freight</t>
  </si>
  <si>
    <t>Track Access Charges Passenger</t>
  </si>
  <si>
    <t>Incumbent Train km %</t>
  </si>
  <si>
    <t>Incumbent tkm (gross) %</t>
  </si>
  <si>
    <t>Incumbent tkm (net) %</t>
  </si>
  <si>
    <t>Incumbent Track Charges paid %</t>
  </si>
  <si>
    <t>Incumbent Operator's Revenues %</t>
  </si>
  <si>
    <t>Non-Incumbent Train km %</t>
  </si>
  <si>
    <t>Non-Incumbent tkm (gross) %</t>
  </si>
  <si>
    <t>Non-Incumbent tkm (net) %</t>
  </si>
  <si>
    <t>Non-Incumbent Track Charges paid %</t>
  </si>
  <si>
    <t>Non-Incumbent Operator's Revenues %</t>
  </si>
  <si>
    <t>Market Shares Passenger</t>
  </si>
  <si>
    <t>Incumbent Pkm %</t>
  </si>
  <si>
    <t>Non-Incumbent Pkm %</t>
  </si>
  <si>
    <t>Total Operator's Revenues Freight</t>
  </si>
  <si>
    <t>Total Operator's Revenues Passenger</t>
  </si>
  <si>
    <t>Operator's Revenues Passenger (regional)</t>
  </si>
  <si>
    <t>Operator's Revenues from Fares</t>
  </si>
  <si>
    <t>Total Operator's Revenues from Fares</t>
  </si>
  <si>
    <t>Total Revenues from Compensations</t>
  </si>
  <si>
    <t>Revenues from Compensations</t>
  </si>
  <si>
    <t>Operator's Revenues Passenger (long-dist.)</t>
  </si>
  <si>
    <t>Total Trains per Network km / Day</t>
  </si>
  <si>
    <t>Freight Trains per Network km / Day</t>
  </si>
  <si>
    <t>Passenger Trains per Network km / Day</t>
  </si>
  <si>
    <t>... thereof regional Trains</t>
  </si>
  <si>
    <t>... thereof long-distance Trains</t>
  </si>
  <si>
    <t>Incumbent's Share from total Network km</t>
  </si>
  <si>
    <t>Freight Trains' Share from Total Train km</t>
  </si>
  <si>
    <t>Passenger Trains' Share from Total Trkm</t>
  </si>
  <si>
    <t>Percentage of int'l. Traffic by Train km</t>
  </si>
  <si>
    <t>Operator's Revenue per net tkm</t>
  </si>
  <si>
    <t>Operator's Revenue per gross tkm</t>
  </si>
  <si>
    <t>Operator's Revenue per Freight Train km</t>
  </si>
  <si>
    <t>Train Load Factor (Tons of Load per Train)</t>
  </si>
  <si>
    <t>Train Occupancy Rate (Pass'ers per Train)</t>
  </si>
  <si>
    <t>Operator's Revenue per Pkm (regional)</t>
  </si>
  <si>
    <t>Operator's Revenue per Pkm (long-dist.)</t>
  </si>
  <si>
    <t>Revenue per Pass'er Train km (long-dist.)</t>
  </si>
  <si>
    <t>Revenue per Pass'er Train km (regional)</t>
  </si>
  <si>
    <t>Revenue per Passenger Train km (total)</t>
  </si>
  <si>
    <t>Operator's Revenue per Pkm (total)</t>
  </si>
  <si>
    <t>Share of Freight Train Charges</t>
  </si>
  <si>
    <t>Share of  Passenger Train Charges</t>
  </si>
  <si>
    <t>Share of regional Passenger Trains</t>
  </si>
  <si>
    <t>Share of long-distance Passenger Trains</t>
  </si>
  <si>
    <t>Share from Total Track Access Charges</t>
  </si>
  <si>
    <t>Track Access Charges per Train km</t>
  </si>
  <si>
    <t>per Freight Train km</t>
  </si>
  <si>
    <t>per Passenger Train km</t>
  </si>
  <si>
    <t>per regional Passenger Train km</t>
  </si>
  <si>
    <t>per long-distance Passenger Train km</t>
  </si>
  <si>
    <t>Shares from Passenger RUs' Revenues</t>
  </si>
  <si>
    <t>... more possibilities :)</t>
  </si>
  <si>
    <t>2012 Data</t>
  </si>
  <si>
    <t>Comments</t>
  </si>
  <si>
    <t>Total National Passenger Train km</t>
  </si>
  <si>
    <t>Total International Passenger Train km</t>
  </si>
  <si>
    <t>Total Track User Charges</t>
  </si>
  <si>
    <t>ü</t>
  </si>
  <si>
    <t>Train Load Factor (from gross tkm data)</t>
  </si>
  <si>
    <t>Total Share of Passenger Fares</t>
  </si>
  <si>
    <t>Total Share of Public Compensations</t>
  </si>
  <si>
    <t>Share of Public Compensations (regional)</t>
  </si>
  <si>
    <t>Share of Public Compensations (long-dist.)</t>
  </si>
  <si>
    <t>Share of Passenger Fares (regional)</t>
  </si>
  <si>
    <t>Share of Passenger Fares (long-distance)</t>
  </si>
  <si>
    <t>&lt;formula&gt;</t>
  </si>
  <si>
    <t>Sum calc.</t>
  </si>
  <si>
    <t>IRG Rail Market Monitoring Data Tool</t>
  </si>
  <si>
    <t>What is it and what would it be helpful for?</t>
  </si>
  <si>
    <r>
      <t xml:space="preserve">The </t>
    </r>
    <r>
      <rPr>
        <sz val="11"/>
        <color indexed="22"/>
        <rFont val="Webdings"/>
        <family val="1"/>
        <charset val="2"/>
      </rPr>
      <t>3</t>
    </r>
    <r>
      <rPr>
        <sz val="11"/>
        <rFont val="Arial"/>
        <family val="2"/>
      </rPr>
      <t xml:space="preserve"> appears when no / no complete data is available.</t>
    </r>
  </si>
  <si>
    <r>
      <t xml:space="preserve">As the </t>
    </r>
    <r>
      <rPr>
        <sz val="11"/>
        <color indexed="10"/>
        <rFont val="Webdings"/>
        <family val="1"/>
        <charset val="2"/>
      </rPr>
      <t>r</t>
    </r>
    <r>
      <rPr>
        <sz val="11"/>
        <rFont val="Arial"/>
        <family val="2"/>
      </rPr>
      <t xml:space="preserve"> indicates a failed sum check please have a look at the respective numbers (e.g. 90,05% + 9,9% ~ 100%) and adjust them.</t>
    </r>
  </si>
  <si>
    <t>With these comparisons, it should be easy to evaluate if the statistics meet the reality in your rail market.</t>
  </si>
  <si>
    <t>Total Route Length (by electrification)</t>
  </si>
  <si>
    <t>Total Route Length (by operator)</t>
  </si>
  <si>
    <t>Total Train km (by type of transport)</t>
  </si>
  <si>
    <t>Total Train km (by destination)</t>
  </si>
  <si>
    <t>Total Passenger Train km (by type)</t>
  </si>
  <si>
    <t>Total Passenger Train km (by destination)</t>
  </si>
  <si>
    <t>Passenger Transport Performance (by type)</t>
  </si>
  <si>
    <t>Passenger Transport Performance (by dest.)</t>
  </si>
  <si>
    <t>RU's Passenger Service Revenues (by type)</t>
  </si>
  <si>
    <t>RU's Pass. Service Revenues (by source)</t>
  </si>
  <si>
    <t>n/a</t>
  </si>
  <si>
    <t>Number of Operators</t>
  </si>
  <si>
    <t>Number of Facilities</t>
  </si>
  <si>
    <t>(Please specify the number of facilities per category, if available.)</t>
  </si>
  <si>
    <t>(Please specify the number of operators of per category, if available.)</t>
  </si>
  <si>
    <t xml:space="preserve">
Please provide a short description of the market for this service: 
(problems encountered, specific market situations, explanations)</t>
  </si>
  <si>
    <t>Train Pre-Heating Facilities</t>
  </si>
  <si>
    <t>Supply of Electricity</t>
  </si>
  <si>
    <t>Is it possible to buy electricity from alternative electricity providers?</t>
  </si>
  <si>
    <t>no</t>
  </si>
  <si>
    <t>yes</t>
  </si>
  <si>
    <t>Technical Inspection of Rolling Stock</t>
  </si>
  <si>
    <t>Ticket Sales at Stations and other Distribution Channels</t>
  </si>
  <si>
    <t xml:space="preserve">Please select: </t>
  </si>
  <si>
    <t>Each section is marked with its own color.</t>
  </si>
  <si>
    <t>If you wish to edit a number, just choose the respective worksheet and make the change.</t>
  </si>
  <si>
    <t>The data checks and comparisons will then update themselves automatically.</t>
  </si>
  <si>
    <t>Country area (square km)</t>
  </si>
  <si>
    <t>Population Density</t>
  </si>
  <si>
    <t>Population (Residents)</t>
  </si>
  <si>
    <t>3  Ancillary Services</t>
  </si>
  <si>
    <t>Main Operator (by number of facilities)</t>
  </si>
  <si>
    <t>selectable options</t>
  </si>
  <si>
    <t>A number of cells is locked to prevent unrecognized changes.</t>
  </si>
  <si>
    <t>Distance travelled per Resident and Year</t>
  </si>
  <si>
    <t>Share of Track Access Charges Freight</t>
  </si>
  <si>
    <t>Share Track Access Charges Passenger</t>
  </si>
  <si>
    <t>Share from RU's Segment Revenues</t>
  </si>
  <si>
    <t>Share of Track Charges Passenger (regional)</t>
  </si>
  <si>
    <t>Share of Track Charges Passenger (long-d.)</t>
  </si>
  <si>
    <t>Now it still looks to be quite complicated (but it is not), so how to use it?</t>
  </si>
  <si>
    <t>They will pass them on to solve the problem or to evaluate if your ideas can be implemented.</t>
  </si>
  <si>
    <t>General remarks:</t>
  </si>
  <si>
    <t>Please provide all financial data in EUR (€).</t>
  </si>
  <si>
    <t xml:space="preserve"> If your national currency is not EUR, please use the offical exchange rate for the respective year.</t>
  </si>
  <si>
    <t xml:space="preserve">IRG Rail has performed its first market monitoring and data collection process during 2012. To support the data collection from </t>
  </si>
  <si>
    <t xml:space="preserve">each country a data tool was developed and introduced. The experiences had shown, that the data tool was very useful regarding the </t>
  </si>
  <si>
    <t xml:space="preserve">organization and the comfortabability of data handling and data consolidation as well as for the implementation of basic quality checks. </t>
  </si>
  <si>
    <t xml:space="preserve">Therefore this data collection is again supported by a data tool which has been modified to the needs of this years market monitoring. </t>
  </si>
  <si>
    <t>Classification of operators &amp; facilities as :</t>
  </si>
  <si>
    <t>2013 Data</t>
  </si>
  <si>
    <t>Three years back</t>
  </si>
  <si>
    <t>Integrated Incumbent RU</t>
  </si>
  <si>
    <t>Please leave the general cell structure unchanged. Otherwise it might happen that some of the non-flexible cell links will work improperly then.</t>
  </si>
  <si>
    <r>
      <t xml:space="preserve">The </t>
    </r>
    <r>
      <rPr>
        <sz val="11"/>
        <color indexed="10"/>
        <rFont val="Webdings"/>
        <family val="1"/>
        <charset val="2"/>
      </rPr>
      <t>r</t>
    </r>
    <r>
      <rPr>
        <sz val="11"/>
        <rFont val="Arial"/>
        <family val="2"/>
      </rPr>
      <t xml:space="preserve"> appears only when a sum check fails. Because this will lead to wrong results in percentage calculations, it needs to be fixed.</t>
    </r>
  </si>
  <si>
    <t>Number of active RU (passenger traffic)</t>
  </si>
  <si>
    <t>Number of active RU (freight traffic)</t>
  </si>
  <si>
    <r>
      <t>Maintenance Facilities</t>
    </r>
    <r>
      <rPr>
        <b/>
        <sz val="9"/>
        <rFont val="Arial"/>
        <family val="2"/>
      </rPr>
      <t xml:space="preserve">  (all maintenance activities including facilities for heavy maintenance)</t>
    </r>
  </si>
  <si>
    <t>What to do if something seems to work not properly?</t>
  </si>
  <si>
    <t xml:space="preserve">In addition, some changes and improvements were also made (see below).   </t>
  </si>
  <si>
    <r>
      <t xml:space="preserve">The </t>
    </r>
    <r>
      <rPr>
        <sz val="11"/>
        <color indexed="17"/>
        <rFont val="Webdings"/>
        <family val="1"/>
        <charset val="2"/>
      </rPr>
      <t>a</t>
    </r>
    <r>
      <rPr>
        <sz val="11"/>
        <rFont val="Arial"/>
        <family val="2"/>
      </rPr>
      <t xml:space="preserve"> appears when the change is actually less than 10% (5% in </t>
    </r>
    <r>
      <rPr>
        <b/>
        <sz val="11"/>
        <color indexed="51"/>
        <rFont val="Arial"/>
        <family val="2"/>
      </rPr>
      <t>Comparison - Calculated Numbers</t>
    </r>
    <r>
      <rPr>
        <sz val="11"/>
        <rFont val="Arial"/>
        <family val="2"/>
      </rPr>
      <t>) or a sum check is okay.</t>
    </r>
  </si>
  <si>
    <r>
      <t xml:space="preserve">What to do when a </t>
    </r>
    <r>
      <rPr>
        <u/>
        <sz val="14"/>
        <color indexed="8"/>
        <rFont val="Arial"/>
        <family val="2"/>
      </rPr>
      <t xml:space="preserve"> </t>
    </r>
    <r>
      <rPr>
        <u/>
        <sz val="14"/>
        <color indexed="8"/>
        <rFont val="Webdings"/>
        <family val="1"/>
        <charset val="2"/>
      </rPr>
      <t>i</t>
    </r>
    <r>
      <rPr>
        <u/>
        <sz val="14"/>
        <color indexed="56"/>
        <rFont val="Webdings"/>
        <family val="1"/>
        <charset val="2"/>
      </rPr>
      <t xml:space="preserve"> </t>
    </r>
    <r>
      <rPr>
        <u/>
        <sz val="14"/>
        <color indexed="56"/>
        <rFont val="Arial"/>
        <family val="2"/>
      </rPr>
      <t>or</t>
    </r>
    <r>
      <rPr>
        <u/>
        <sz val="14"/>
        <color indexed="10"/>
        <rFont val="Arial"/>
        <family val="2"/>
      </rPr>
      <t xml:space="preserve"> </t>
    </r>
    <r>
      <rPr>
        <u/>
        <sz val="14"/>
        <color indexed="10"/>
        <rFont val="Webdings"/>
        <family val="1"/>
        <charset val="2"/>
      </rPr>
      <t>r</t>
    </r>
    <r>
      <rPr>
        <u/>
        <sz val="14"/>
        <color indexed="56"/>
        <rFont val="Webdings"/>
        <family val="1"/>
        <charset val="2"/>
      </rPr>
      <t xml:space="preserve"> </t>
    </r>
    <r>
      <rPr>
        <u/>
        <sz val="14"/>
        <color indexed="56"/>
        <rFont val="Arial"/>
        <family val="2"/>
      </rPr>
      <t>appears?</t>
    </r>
  </si>
  <si>
    <r>
      <t xml:space="preserve">What do these symbols ( </t>
    </r>
    <r>
      <rPr>
        <u/>
        <sz val="14"/>
        <color indexed="55"/>
        <rFont val="Webdings"/>
        <family val="1"/>
        <charset val="2"/>
      </rPr>
      <t>3</t>
    </r>
    <r>
      <rPr>
        <u/>
        <sz val="14"/>
        <color indexed="56"/>
        <rFont val="Webdings"/>
        <family val="1"/>
        <charset val="2"/>
      </rPr>
      <t xml:space="preserve"> </t>
    </r>
    <r>
      <rPr>
        <u/>
        <sz val="14"/>
        <color indexed="17"/>
        <rFont val="Webdings"/>
        <family val="1"/>
        <charset val="2"/>
      </rPr>
      <t>a</t>
    </r>
    <r>
      <rPr>
        <u/>
        <sz val="14"/>
        <color indexed="56"/>
        <rFont val="Arial"/>
        <family val="2"/>
      </rPr>
      <t xml:space="preserve">  </t>
    </r>
    <r>
      <rPr>
        <u/>
        <sz val="14"/>
        <color indexed="8"/>
        <rFont val="Webdings"/>
        <family val="1"/>
        <charset val="2"/>
      </rPr>
      <t>i</t>
    </r>
    <r>
      <rPr>
        <u/>
        <sz val="14"/>
        <color indexed="56"/>
        <rFont val="Webdings"/>
        <family val="1"/>
        <charset val="2"/>
      </rPr>
      <t xml:space="preserve"> </t>
    </r>
    <r>
      <rPr>
        <u/>
        <sz val="14"/>
        <color indexed="10"/>
        <rFont val="Webdings"/>
        <family val="1"/>
        <charset val="2"/>
      </rPr>
      <t>r</t>
    </r>
    <r>
      <rPr>
        <u/>
        <sz val="14"/>
        <color indexed="56"/>
        <rFont val="Webdings"/>
        <family val="1"/>
        <charset val="2"/>
      </rPr>
      <t xml:space="preserve"> </t>
    </r>
    <r>
      <rPr>
        <u/>
        <sz val="14"/>
        <color indexed="56"/>
        <rFont val="Arial"/>
        <family val="2"/>
      </rPr>
      <t>) mean?</t>
    </r>
  </si>
  <si>
    <t xml:space="preserve"> Data Quality and Definitions</t>
  </si>
  <si>
    <t xml:space="preserve"> Data / Description</t>
  </si>
  <si>
    <t>Guideline Information</t>
  </si>
  <si>
    <t>Integrated Incumbent RU
and related companies</t>
  </si>
  <si>
    <t>Training Facilities for train drivers</t>
  </si>
  <si>
    <t>Freight Terminals, intermodal terminals only</t>
  </si>
  <si>
    <t>Marshalling Yards with gravity hill only</t>
  </si>
  <si>
    <t>Reference: You could use parts of the summary of your annual report OR parts of the ENRRB roundtable questionnaire</t>
  </si>
  <si>
    <r>
      <t>The worksheets "</t>
    </r>
    <r>
      <rPr>
        <b/>
        <sz val="11"/>
        <color indexed="51"/>
        <rFont val="Arial"/>
        <family val="2"/>
      </rPr>
      <t>Comparison - Calculated Numbers</t>
    </r>
    <r>
      <rPr>
        <sz val="11"/>
        <rFont val="Arial"/>
        <family val="2"/>
      </rPr>
      <t>" and "</t>
    </r>
    <r>
      <rPr>
        <b/>
        <sz val="11"/>
        <color theme="6" tint="-0.499984740745262"/>
        <rFont val="Arial"/>
        <family val="2"/>
      </rPr>
      <t>Data Check Sums</t>
    </r>
    <r>
      <rPr>
        <sz val="11"/>
        <rFont val="Arial"/>
        <family val="2"/>
      </rPr>
      <t>" offer some options to check your market data in detail.</t>
    </r>
  </si>
  <si>
    <r>
      <t>The light-blue marked "</t>
    </r>
    <r>
      <rPr>
        <b/>
        <sz val="11"/>
        <color theme="3" tint="0.59999389629810485"/>
        <rFont val="Arial"/>
        <family val="2"/>
      </rPr>
      <t>Data Collection</t>
    </r>
    <r>
      <rPr>
        <sz val="11"/>
        <rFont val="Arial"/>
        <family val="2"/>
      </rPr>
      <t>" worksheet is designed to gather your market data.</t>
    </r>
  </si>
  <si>
    <r>
      <t>The main market developments an regulatory key decisions should be filled into the red "</t>
    </r>
    <r>
      <rPr>
        <b/>
        <sz val="11"/>
        <color rgb="FFC00000"/>
        <rFont val="Arial"/>
        <family val="2"/>
      </rPr>
      <t>Market developments</t>
    </r>
    <r>
      <rPr>
        <sz val="11"/>
        <rFont val="Arial"/>
        <family val="2"/>
      </rPr>
      <t>" worksheet.</t>
    </r>
  </si>
  <si>
    <t>(see tab "IRG Data Tool" for suggestions how to reduce your efforts)</t>
  </si>
  <si>
    <t>Total Passenger Train Stops at Stations</t>
  </si>
  <si>
    <t>Passenger Train Stops at Stations (regional)</t>
  </si>
  <si>
    <t>Pass. Train Stops at Stations (long-distance)</t>
  </si>
  <si>
    <r>
      <t>v 3.0</t>
    </r>
    <r>
      <rPr>
        <sz val="18"/>
        <color indexed="9"/>
        <rFont val="Arial Rounded MT Bold"/>
        <family val="2"/>
      </rPr>
      <t xml:space="preserve"> (2015)</t>
    </r>
  </si>
  <si>
    <t>What has changed compared to the 2014 tool?</t>
  </si>
  <si>
    <t>2014 Data</t>
  </si>
  <si>
    <t>Some worksheets contain a built-in comparison-by-year to support you in the data validation process.</t>
  </si>
  <si>
    <t>Please report bugs / mistakes as well as your ideas and suggestions to Claudine (NMa), Axel or Stefan (both BNa).</t>
  </si>
  <si>
    <t>Gross Domestic Product (nominal)</t>
  </si>
  <si>
    <t>It's just an indication how much a 2014 figure has changed, compared to 2013.</t>
  </si>
  <si>
    <r>
      <t xml:space="preserve">The </t>
    </r>
    <r>
      <rPr>
        <sz val="11"/>
        <rFont val="Webdings"/>
        <family val="1"/>
        <charset val="2"/>
      </rPr>
      <t>i</t>
    </r>
    <r>
      <rPr>
        <sz val="11"/>
        <rFont val="Arial"/>
        <family val="2"/>
      </rPr>
      <t xml:space="preserve"> does not mean that something is wrong, it just indicates a more significant difference to the 2013 figure.</t>
    </r>
  </si>
  <si>
    <t xml:space="preserve"> Market Developments 2014</t>
  </si>
  <si>
    <r>
      <t xml:space="preserve"> Please describe the </t>
    </r>
    <r>
      <rPr>
        <b/>
        <sz val="11"/>
        <rFont val="Arial"/>
        <family val="2"/>
      </rPr>
      <t>main developments at your national rail market in 2014</t>
    </r>
    <r>
      <rPr>
        <sz val="11"/>
        <rFont val="Arial"/>
        <family val="2"/>
      </rPr>
      <t xml:space="preserve"> in a few sentences:</t>
    </r>
  </si>
  <si>
    <r>
      <t xml:space="preserve"> Please give a short explanation of your </t>
    </r>
    <r>
      <rPr>
        <b/>
        <sz val="11"/>
        <rFont val="Arial"/>
        <family val="2"/>
      </rPr>
      <t>key regulatory decisions in 2014</t>
    </r>
  </si>
  <si>
    <t xml:space="preserve">2014 -&gt; 2013 </t>
  </si>
  <si>
    <t>2014 -&gt; 2013</t>
  </si>
  <si>
    <t>Four years back</t>
  </si>
  <si>
    <r>
      <t xml:space="preserve">2. </t>
    </r>
    <r>
      <rPr>
        <sz val="11"/>
        <rFont val="Arial"/>
        <family val="2"/>
      </rPr>
      <t>Please insert a "0" if a value is known but zero. Leave the "n/a" in the respective cell only if a value is unknown.</t>
    </r>
  </si>
  <si>
    <t>RU</t>
  </si>
  <si>
    <t>Non RU</t>
  </si>
  <si>
    <t>Check up</t>
  </si>
  <si>
    <t>Backup</t>
  </si>
  <si>
    <r>
      <t>8</t>
    </r>
    <r>
      <rPr>
        <sz val="10"/>
        <rFont val="Arial"/>
        <family val="2"/>
      </rPr>
      <t xml:space="preserve"> RUs who operate service facilities as well</t>
    </r>
  </si>
  <si>
    <r>
      <t>8</t>
    </r>
    <r>
      <rPr>
        <sz val="10"/>
        <rFont val="Arial"/>
        <family val="2"/>
      </rPr>
      <t xml:space="preserve"> Other Service Facility Operators</t>
    </r>
  </si>
  <si>
    <r>
      <t>8</t>
    </r>
    <r>
      <rPr>
        <sz val="10"/>
        <rFont val="Arial"/>
        <family val="2"/>
      </rPr>
      <t xml:space="preserve"> All non-incumbent infrastructure managers</t>
    </r>
  </si>
  <si>
    <r>
      <t>8</t>
    </r>
    <r>
      <rPr>
        <sz val="10"/>
        <rFont val="Arial"/>
        <family val="2"/>
      </rPr>
      <t xml:space="preserve"> Former state-controlled railway company (including </t>
    </r>
    <r>
      <rPr>
        <u/>
        <sz val="10"/>
        <rFont val="Arial"/>
        <family val="2"/>
      </rPr>
      <t>all</t>
    </r>
    <r>
      <rPr>
        <sz val="10"/>
        <rFont val="Arial"/>
        <family val="2"/>
      </rPr>
      <t xml:space="preserve"> related companies)</t>
    </r>
  </si>
  <si>
    <t xml:space="preserve"> Rail Service Facilities</t>
  </si>
  <si>
    <r>
      <t>Passenger Stations</t>
    </r>
    <r>
      <rPr>
        <sz val="11"/>
        <rFont val="Arial"/>
        <family val="2"/>
      </rPr>
      <t xml:space="preserve">  (station facilities with passenger service)</t>
    </r>
  </si>
  <si>
    <t>1  Main Facilities</t>
  </si>
  <si>
    <t>2  Secondary / Additional Facilities and Services</t>
  </si>
  <si>
    <t>IM, 
not related to incumbent RU</t>
  </si>
  <si>
    <r>
      <t xml:space="preserve">IM
</t>
    </r>
    <r>
      <rPr>
        <sz val="8"/>
        <rFont val="Arial"/>
        <family val="2"/>
      </rPr>
      <t>not related to incumbent RU</t>
    </r>
  </si>
  <si>
    <t>Exchange Rate (yearly average)</t>
  </si>
  <si>
    <r>
      <rPr>
        <b/>
        <sz val="11"/>
        <rFont val="Arial"/>
        <family val="2"/>
      </rPr>
      <t>4.</t>
    </r>
    <r>
      <rPr>
        <sz val="11"/>
        <rFont val="Arial"/>
        <family val="2"/>
      </rPr>
      <t xml:space="preserve"> The classification of operaters and facilities has been changed again.</t>
    </r>
  </si>
  <si>
    <r>
      <rPr>
        <b/>
        <sz val="11"/>
        <rFont val="Arial"/>
        <family val="2"/>
      </rPr>
      <t>1.</t>
    </r>
    <r>
      <rPr>
        <sz val="11"/>
        <rFont val="Arial"/>
        <family val="2"/>
      </rPr>
      <t xml:space="preserve"> To the "Rail Service Facilities" tab a comparison between the values of the year 2013 and 2014 has been added.</t>
    </r>
  </si>
  <si>
    <t>RU, 
not related to incumbent RU</t>
  </si>
  <si>
    <t>Non RU, 
not related to incumbent RU</t>
  </si>
  <si>
    <r>
      <t xml:space="preserve">RU
</t>
    </r>
    <r>
      <rPr>
        <sz val="8"/>
        <rFont val="Arial"/>
        <family val="2"/>
      </rPr>
      <t>not related to incumbent RU</t>
    </r>
  </si>
  <si>
    <r>
      <t xml:space="preserve">Non-RU
</t>
    </r>
    <r>
      <rPr>
        <sz val="8"/>
        <rFont val="Arial"/>
        <family val="2"/>
      </rPr>
      <t>not related to incumbent RU</t>
    </r>
  </si>
  <si>
    <t>and related companies</t>
  </si>
  <si>
    <t>not related with incumbent RU</t>
  </si>
  <si>
    <t>IM</t>
  </si>
  <si>
    <t xml:space="preserve">    This will be necessary for a more correct presentation in the report.</t>
  </si>
  <si>
    <r>
      <t xml:space="preserve">3. </t>
    </r>
    <r>
      <rPr>
        <sz val="11"/>
        <rFont val="Arial"/>
        <family val="2"/>
      </rPr>
      <t>Inflation rate: 2010 is defined as the base year. So, the 2011 value ( = change to 2010) will be the first one considered for analysis.</t>
    </r>
  </si>
  <si>
    <t xml:space="preserve">    Please fill in the respective annual values, e.g. an inflation rate 2014 of 1.4% .</t>
  </si>
  <si>
    <r>
      <t xml:space="preserve">Inflation Rate </t>
    </r>
    <r>
      <rPr>
        <sz val="10"/>
        <rFont val="Arial"/>
        <family val="2"/>
      </rPr>
      <t>(Eurostat value)</t>
    </r>
  </si>
  <si>
    <t>as of June 09, 2015</t>
  </si>
  <si>
    <t>Recent year</t>
  </si>
  <si>
    <t>as of  June 09, 2015</t>
  </si>
  <si>
    <t>as of ____ __, 2015</t>
  </si>
  <si>
    <r>
      <t>The informations about Rail Service Facilities can be filled into the lilac "</t>
    </r>
    <r>
      <rPr>
        <b/>
        <sz val="11"/>
        <color rgb="FF7030A0"/>
        <rFont val="Arial"/>
        <family val="2"/>
      </rPr>
      <t>Rail Service Facilities</t>
    </r>
    <r>
      <rPr>
        <sz val="11"/>
        <rFont val="Arial"/>
        <family val="2"/>
      </rPr>
      <t>" worksheet.</t>
    </r>
  </si>
  <si>
    <r>
      <rPr>
        <b/>
        <sz val="11"/>
        <rFont val="Arial"/>
        <family val="2"/>
      </rPr>
      <t>5.</t>
    </r>
    <r>
      <rPr>
        <sz val="11"/>
        <rFont val="Arial"/>
        <family val="2"/>
      </rPr>
      <t xml:space="preserve"> Please note: Besides the 2014 data, </t>
    </r>
    <r>
      <rPr>
        <u/>
        <sz val="11"/>
        <rFont val="Arial"/>
        <family val="2"/>
      </rPr>
      <t>all</t>
    </r>
    <r>
      <rPr>
        <sz val="11"/>
        <rFont val="Arial"/>
        <family val="2"/>
      </rPr>
      <t xml:space="preserve"> values from previous years can be changed directly in this file if necessary.</t>
    </r>
  </si>
  <si>
    <r>
      <t xml:space="preserve">The </t>
    </r>
    <r>
      <rPr>
        <sz val="11"/>
        <rFont val="Webdings"/>
        <family val="1"/>
        <charset val="2"/>
      </rPr>
      <t>i</t>
    </r>
    <r>
      <rPr>
        <sz val="11"/>
        <rFont val="Arial"/>
        <family val="2"/>
      </rPr>
      <t xml:space="preserve"> appears when the change is actually more than 10% (5% in </t>
    </r>
    <r>
      <rPr>
        <b/>
        <sz val="11"/>
        <color indexed="51"/>
        <rFont val="Arial"/>
        <family val="2"/>
      </rPr>
      <t>Comparison - Calculated Numbers</t>
    </r>
    <r>
      <rPr>
        <sz val="11"/>
        <rFont val="Arial"/>
        <family val="2"/>
      </rPr>
      <t>) or when main operators change.</t>
    </r>
  </si>
  <si>
    <r>
      <rPr>
        <sz val="11"/>
        <rFont val="Arial"/>
        <family val="2"/>
      </rPr>
      <t>"</t>
    </r>
    <r>
      <rPr>
        <b/>
        <sz val="11"/>
        <color indexed="50"/>
        <rFont val="Arial"/>
        <family val="2"/>
      </rPr>
      <t>Data Quality and Definitions</t>
    </r>
    <r>
      <rPr>
        <sz val="11"/>
        <rFont val="Arial"/>
        <family val="2"/>
      </rPr>
      <t xml:space="preserve">" contains all guideline information that is relevant for this tool. </t>
    </r>
    <r>
      <rPr>
        <i/>
        <u/>
        <sz val="11"/>
        <rFont val="Arial"/>
        <family val="2"/>
      </rPr>
      <t>Please wait for further information this year.</t>
    </r>
  </si>
  <si>
    <t>Where data can be filled in, the corresponding data field is highlighted in light green.</t>
  </si>
  <si>
    <r>
      <t xml:space="preserve">Refuelling Facilities  </t>
    </r>
    <r>
      <rPr>
        <sz val="11"/>
        <rFont val="Arial"/>
        <family val="2"/>
      </rPr>
      <t>(liquid fuels only; no coal-supplying facilities)</t>
    </r>
  </si>
  <si>
    <t xml:space="preserve"> The latest Guideline information will be distributed seperately when adopted.</t>
  </si>
  <si>
    <r>
      <t xml:space="preserve">    The classification "independent IM" has been changed to "IM </t>
    </r>
    <r>
      <rPr>
        <sz val="9"/>
        <rFont val="Arial"/>
        <family val="2"/>
      </rPr>
      <t>not related to incumbent RU</t>
    </r>
    <r>
      <rPr>
        <sz val="11"/>
        <rFont val="Arial"/>
        <family val="2"/>
      </rPr>
      <t>"</t>
    </r>
  </si>
  <si>
    <r>
      <t xml:space="preserve">    The classification "other companies" has been subdivided in " RU </t>
    </r>
    <r>
      <rPr>
        <sz val="9"/>
        <rFont val="Arial"/>
        <family val="2"/>
      </rPr>
      <t>not related to incumbent RU</t>
    </r>
    <r>
      <rPr>
        <sz val="11"/>
        <rFont val="Arial"/>
        <family val="2"/>
      </rPr>
      <t xml:space="preserve">" and " Non RU </t>
    </r>
    <r>
      <rPr>
        <sz val="9"/>
        <rFont val="Arial"/>
        <family val="2"/>
      </rPr>
      <t>not related to incumbent RU</t>
    </r>
    <r>
      <rPr>
        <sz val="11"/>
        <rFont val="Arial"/>
        <family val="2"/>
      </rPr>
      <t>"</t>
    </r>
  </si>
  <si>
    <t xml:space="preserve">    Please try to  add also the 2012 / 2013 data according to the new structure if anyhow possible.</t>
  </si>
  <si>
    <t xml:space="preserve">    This will help us to perform timeline analysis from 2012.</t>
  </si>
  <si>
    <t>Not very much. Please see the following remarks:</t>
  </si>
  <si>
    <t>Kosovo</t>
  </si>
  <si>
    <t>-</t>
  </si>
  <si>
    <t>Non-Incumbent Route length refers to industrial lines.</t>
  </si>
  <si>
    <t>Activities of the Market Regulation Department                                                                                                                                                                                                        Legal framework for our activities is Law 04/L-063 on Kosovo Railway,                                                                                                                                                     During the year 2014 we have implemented  sub legal acts  as:                                                                                                                                                                          1. Network Statement Regulation No.  01/2013, 
2. Administrative Instruction No. 02/2013, for calculating direct cost on Railway Infrastructure. 
3. Administrative Instruction No. 03/2013, Defining and Establishing how to collect fees of Access to the Rail Infrastructure,</t>
  </si>
  <si>
    <t>Railway Regulatory Authority (RRA) and the Market Regulation Department have the task, analyzing, monitoring service quality and competition in the railway sector of Kosovo.
Based on the Law 04/L-063 for Kosovo Railways, Article 61.3 which has to do with the determination of tariffs for railway services, and based on Administrative Instruction No. 02 /2013 for the calculation of direct charges for maintenance of railway infrastructure, and according to Administrative Instruction No. 03 /2013 for setting and collecting the fees Defining Access to Railway Infrastructure, RRA has analyzed the draft of the Network Statement 2015, respectively chapter 6 which has to do with the charging system, the overall level of payments for the use of services provides from the Infrastructure Manager,  Based on formal competence to the draft of the Network Statement 2015, RRA recommends : On the occasion of complaint TRAINKOS against INFRAKOS and based on Chapter 6 of the Network Statement 2015 to the level of fees . "RRA has analyzed the market situation based on the information received and concludes that: This draft provides non competitive- fee with the region which does not allows development of the rail market. Our recommendations implemented payments body.</t>
  </si>
</sst>
</file>

<file path=xl/styles.xml><?xml version="1.0" encoding="utf-8"?>
<styleSheet xmlns="http://schemas.openxmlformats.org/spreadsheetml/2006/main">
  <numFmts count="31">
    <numFmt numFmtId="43" formatCode="_(* #,##0.00_);_(* \(#,##0.00\);_(* &quot;-&quot;??_);_(@_)"/>
    <numFmt numFmtId="164" formatCode="_([$€]* #,##0.00_);_([$€]* \(#,##0.00\);_([$€]* &quot;-&quot;??_);_(@_)"/>
    <numFmt numFmtId="165" formatCode="#,##0.0"/>
    <numFmt numFmtId="166" formatCode="#,##0\ &quot;€&quot;"/>
    <numFmt numFmtId="167" formatCode="#,##0\ &quot;Trkm&quot;"/>
    <numFmt numFmtId="168" formatCode="#,##0\ &quot;Pkm&quot;"/>
    <numFmt numFmtId="169" formatCode="#,##0\ &quot;tkm&quot;"/>
    <numFmt numFmtId="170" formatCode="#,##0\ &quot;PAX&quot;"/>
    <numFmt numFmtId="171" formatCode="0.0%"/>
    <numFmt numFmtId="172" formatCode="#,##0\ &quot;km&quot;"/>
    <numFmt numFmtId="173" formatCode="#,##0.00\ &quot;Mio. €&quot;"/>
    <numFmt numFmtId="174" formatCode="#,##0\ &quot;Stops&quot;"/>
    <numFmt numFmtId="175" formatCode="#,##0.00\ &quot;€ / Train km&quot;"/>
    <numFmt numFmtId="176" formatCode="#,##0.0000\ &quot;€ / Pkm&quot;"/>
    <numFmt numFmtId="177" formatCode="#,##0.00\ &quot;€ / Stop&quot;"/>
    <numFmt numFmtId="178" formatCode="#,##0.00\ &quot;Trains / day&quot;"/>
    <numFmt numFmtId="179" formatCode="#,##0.0000\ &quot;€ / gross tkm&quot;"/>
    <numFmt numFmtId="180" formatCode="#,##0.0000\ &quot;€ / net tkm&quot;"/>
    <numFmt numFmtId="181" formatCode="#,##0.00\ &quot;Cent / net tkm&quot;"/>
    <numFmt numFmtId="182" formatCode="#,##0.00\ &quot;Cent / gross tkm&quot;"/>
    <numFmt numFmtId="183" formatCode="#,##0.00\ &quot;Tons / Train&quot;"/>
    <numFmt numFmtId="184" formatCode="#,##0.00\ &quot;Cent / Pkm&quot;"/>
    <numFmt numFmtId="185" formatCode="#,##0.00\ &quot;Tons of Load&quot;"/>
    <numFmt numFmtId="186" formatCode="#,##0.00\ &quot;Passengers&quot;"/>
    <numFmt numFmtId="187" formatCode="0################"/>
    <numFmt numFmtId="188" formatCode="\+#,##0.00;\-#,##0.00"/>
    <numFmt numFmtId="189" formatCode="#,##0.00\ &quot;Residents / km²&quot;"/>
    <numFmt numFmtId="190" formatCode="#,##0.00\ &quot;km / Resident&quot;"/>
    <numFmt numFmtId="191" formatCode="#,##0\ &quot;km²&quot;"/>
    <numFmt numFmtId="192" formatCode="#,##0\ &quot;Residents&quot;"/>
    <numFmt numFmtId="193" formatCode="0.0000"/>
  </numFmts>
  <fonts count="93">
    <font>
      <sz val="10"/>
      <name val="Arial"/>
    </font>
    <font>
      <sz val="10"/>
      <name val="Arial"/>
      <family val="2"/>
    </font>
    <font>
      <b/>
      <sz val="8"/>
      <color indexed="81"/>
      <name val="Tahoma"/>
      <family val="2"/>
    </font>
    <font>
      <sz val="8"/>
      <name val="Arial"/>
      <family val="2"/>
    </font>
    <font>
      <sz val="11"/>
      <name val="Arial"/>
      <family val="2"/>
    </font>
    <font>
      <sz val="8"/>
      <color indexed="81"/>
      <name val="Tahoma"/>
      <family val="2"/>
    </font>
    <font>
      <sz val="9"/>
      <name val="Arial"/>
      <family val="2"/>
    </font>
    <font>
      <b/>
      <sz val="20"/>
      <name val="Arial"/>
      <family val="2"/>
    </font>
    <font>
      <sz val="10"/>
      <name val="Arial"/>
      <family val="2"/>
    </font>
    <font>
      <b/>
      <sz val="11"/>
      <name val="Arial"/>
      <family val="2"/>
    </font>
    <font>
      <b/>
      <sz val="10"/>
      <name val="Arial"/>
      <family val="2"/>
    </font>
    <font>
      <b/>
      <sz val="11"/>
      <color indexed="8"/>
      <name val="Webdings"/>
      <family val="1"/>
      <charset val="2"/>
    </font>
    <font>
      <b/>
      <sz val="16"/>
      <name val="Arial"/>
      <family val="2"/>
    </font>
    <font>
      <sz val="16"/>
      <color indexed="9"/>
      <name val="Arial"/>
      <family val="2"/>
    </font>
    <font>
      <sz val="16"/>
      <name val="Arial"/>
      <family val="2"/>
    </font>
    <font>
      <sz val="14"/>
      <name val="Arial"/>
      <family val="2"/>
    </font>
    <font>
      <sz val="10"/>
      <name val="Arial"/>
      <family val="2"/>
    </font>
    <font>
      <b/>
      <sz val="14"/>
      <color indexed="22"/>
      <name val="Webdings"/>
      <family val="1"/>
      <charset val="2"/>
    </font>
    <font>
      <sz val="14"/>
      <name val="Arial"/>
      <family val="2"/>
    </font>
    <font>
      <b/>
      <sz val="14"/>
      <name val="Arial"/>
      <family val="2"/>
    </font>
    <font>
      <b/>
      <sz val="16"/>
      <color indexed="8"/>
      <name val="Arial"/>
      <family val="2"/>
    </font>
    <font>
      <sz val="18"/>
      <color indexed="18"/>
      <name val="Arial Rounded MT Bold"/>
      <family val="2"/>
    </font>
    <font>
      <sz val="11"/>
      <color indexed="8"/>
      <name val="Arial"/>
      <family val="2"/>
    </font>
    <font>
      <sz val="11"/>
      <name val="Arial"/>
      <family val="2"/>
    </font>
    <font>
      <sz val="8"/>
      <name val="Arial"/>
      <family val="2"/>
    </font>
    <font>
      <b/>
      <sz val="11"/>
      <name val="Arial"/>
      <family val="2"/>
    </font>
    <font>
      <sz val="10"/>
      <color indexed="22"/>
      <name val="Arial"/>
      <family val="2"/>
    </font>
    <font>
      <b/>
      <sz val="11"/>
      <color indexed="22"/>
      <name val="Webdings"/>
      <family val="1"/>
      <charset val="2"/>
    </font>
    <font>
      <sz val="14"/>
      <color indexed="9"/>
      <name val="Arial"/>
      <family val="2"/>
    </font>
    <font>
      <u/>
      <sz val="18"/>
      <color indexed="18"/>
      <name val="Arial Rounded MT Bold"/>
      <family val="2"/>
    </font>
    <font>
      <b/>
      <sz val="18"/>
      <color indexed="9"/>
      <name val="Arial Rounded MT Bold"/>
      <family val="2"/>
    </font>
    <font>
      <sz val="18"/>
      <color indexed="9"/>
      <name val="Arial Rounded MT Bold"/>
      <family val="2"/>
    </font>
    <font>
      <sz val="9"/>
      <color indexed="18"/>
      <name val="Arial"/>
      <family val="2"/>
    </font>
    <font>
      <b/>
      <sz val="9"/>
      <color indexed="18"/>
      <name val="Arial"/>
      <family val="2"/>
    </font>
    <font>
      <sz val="11"/>
      <color indexed="8"/>
      <name val="Arial"/>
      <family val="2"/>
    </font>
    <font>
      <sz val="11"/>
      <color indexed="22"/>
      <name val="Webdings"/>
      <family val="1"/>
      <charset val="2"/>
    </font>
    <font>
      <sz val="11"/>
      <color indexed="17"/>
      <name val="Webdings"/>
      <family val="1"/>
      <charset val="2"/>
    </font>
    <font>
      <sz val="11"/>
      <name val="Webdings"/>
      <family val="1"/>
      <charset val="2"/>
    </font>
    <font>
      <sz val="11"/>
      <color indexed="10"/>
      <name val="Webdings"/>
      <family val="1"/>
      <charset val="2"/>
    </font>
    <font>
      <sz val="8"/>
      <color indexed="9"/>
      <name val="Arial"/>
      <family val="2"/>
    </font>
    <font>
      <sz val="14"/>
      <color indexed="55"/>
      <name val="Arial"/>
      <family val="2"/>
    </font>
    <font>
      <b/>
      <sz val="11"/>
      <color indexed="8"/>
      <name val="Arial"/>
      <family val="2"/>
    </font>
    <font>
      <sz val="10"/>
      <color indexed="9"/>
      <name val="Arial"/>
      <family val="2"/>
    </font>
    <font>
      <sz val="11"/>
      <color indexed="9"/>
      <name val="Arial"/>
      <family val="2"/>
    </font>
    <font>
      <b/>
      <sz val="16"/>
      <color indexed="10"/>
      <name val="Wingdings 3"/>
      <family val="1"/>
      <charset val="2"/>
    </font>
    <font>
      <b/>
      <sz val="14"/>
      <color indexed="55"/>
      <name val="Arial"/>
      <family val="2"/>
    </font>
    <font>
      <sz val="10"/>
      <color indexed="9"/>
      <name val="Arial"/>
      <family val="2"/>
    </font>
    <font>
      <i/>
      <sz val="10"/>
      <color indexed="8"/>
      <name val="Arial"/>
      <family val="2"/>
    </font>
    <font>
      <b/>
      <sz val="11"/>
      <color indexed="50"/>
      <name val="Arial"/>
      <family val="2"/>
    </font>
    <font>
      <sz val="8"/>
      <color indexed="9"/>
      <name val="Arial"/>
      <family val="2"/>
    </font>
    <font>
      <u/>
      <sz val="11"/>
      <name val="Arial"/>
      <family val="2"/>
    </font>
    <font>
      <sz val="10"/>
      <name val="Webdings"/>
      <family val="1"/>
      <charset val="2"/>
    </font>
    <font>
      <u/>
      <sz val="10"/>
      <name val="Arial"/>
      <family val="2"/>
    </font>
    <font>
      <b/>
      <sz val="9"/>
      <name val="Arial"/>
      <family val="2"/>
    </font>
    <font>
      <b/>
      <sz val="9"/>
      <color indexed="8"/>
      <name val="Arial"/>
      <family val="2"/>
    </font>
    <font>
      <sz val="8"/>
      <color indexed="9"/>
      <name val="Arial"/>
      <family val="2"/>
    </font>
    <font>
      <b/>
      <sz val="11"/>
      <color indexed="56"/>
      <name val="Arial"/>
      <family val="2"/>
    </font>
    <font>
      <sz val="10"/>
      <color indexed="8"/>
      <name val="Arial"/>
      <family val="2"/>
    </font>
    <font>
      <sz val="12"/>
      <name val="Arial"/>
      <family val="2"/>
    </font>
    <font>
      <b/>
      <sz val="12"/>
      <name val="Arial"/>
      <family val="2"/>
    </font>
    <font>
      <sz val="18"/>
      <color indexed="56"/>
      <name val="Arial Rounded MT Bold"/>
      <family val="2"/>
    </font>
    <font>
      <u/>
      <sz val="18"/>
      <color indexed="56"/>
      <name val="Arial Rounded MT Bold"/>
      <family val="2"/>
    </font>
    <font>
      <u/>
      <sz val="14"/>
      <color indexed="56"/>
      <name val="Arial"/>
      <family val="2"/>
    </font>
    <font>
      <u/>
      <sz val="14"/>
      <color indexed="56"/>
      <name val="Webdings"/>
      <family val="1"/>
      <charset val="2"/>
    </font>
    <font>
      <b/>
      <sz val="9"/>
      <color indexed="56"/>
      <name val="Arial"/>
      <family val="2"/>
    </font>
    <font>
      <u/>
      <sz val="14"/>
      <color indexed="8"/>
      <name val="Webdings"/>
      <family val="1"/>
      <charset val="2"/>
    </font>
    <font>
      <u/>
      <sz val="14"/>
      <color indexed="55"/>
      <name val="Webdings"/>
      <family val="1"/>
      <charset val="2"/>
    </font>
    <font>
      <sz val="11"/>
      <color indexed="8"/>
      <name val="Arial"/>
      <family val="2"/>
    </font>
    <font>
      <b/>
      <sz val="11"/>
      <color indexed="51"/>
      <name val="Arial"/>
      <family val="2"/>
    </font>
    <font>
      <u/>
      <sz val="14"/>
      <color indexed="8"/>
      <name val="Arial"/>
      <family val="2"/>
    </font>
    <font>
      <u/>
      <sz val="14"/>
      <color indexed="10"/>
      <name val="Arial"/>
      <family val="2"/>
    </font>
    <font>
      <u/>
      <sz val="14"/>
      <color indexed="10"/>
      <name val="Webdings"/>
      <family val="1"/>
      <charset val="2"/>
    </font>
    <font>
      <u/>
      <sz val="14"/>
      <color indexed="17"/>
      <name val="Webdings"/>
      <family val="1"/>
      <charset val="2"/>
    </font>
    <font>
      <b/>
      <sz val="14"/>
      <color indexed="22"/>
      <name val="Webdings"/>
      <family val="1"/>
      <charset val="2"/>
    </font>
    <font>
      <sz val="14"/>
      <color indexed="44"/>
      <name val="Webdings"/>
      <family val="1"/>
      <charset val="2"/>
    </font>
    <font>
      <sz val="14"/>
      <color indexed="8"/>
      <name val="Arial"/>
      <family val="2"/>
    </font>
    <font>
      <sz val="8"/>
      <color indexed="8"/>
      <name val="Arial"/>
      <family val="2"/>
    </font>
    <font>
      <sz val="12"/>
      <color indexed="56"/>
      <name val="Arial Rounded MT Bold"/>
      <family val="2"/>
    </font>
    <font>
      <sz val="14"/>
      <color indexed="56"/>
      <name val="Arial Rounded MT Bold"/>
      <family val="2"/>
    </font>
    <font>
      <sz val="8"/>
      <name val="Arial"/>
      <family val="2"/>
    </font>
    <font>
      <b/>
      <sz val="11"/>
      <color theme="6" tint="-0.499984740745262"/>
      <name val="Arial"/>
      <family val="2"/>
    </font>
    <font>
      <b/>
      <sz val="11"/>
      <color theme="3" tint="0.59999389629810485"/>
      <name val="Arial"/>
      <family val="2"/>
    </font>
    <font>
      <b/>
      <sz val="11"/>
      <color rgb="FFC00000"/>
      <name val="Arial"/>
      <family val="2"/>
    </font>
    <font>
      <b/>
      <sz val="12"/>
      <color theme="0"/>
      <name val="Arial"/>
      <family val="2"/>
    </font>
    <font>
      <sz val="12"/>
      <color theme="0"/>
      <name val="Arial"/>
      <family val="2"/>
    </font>
    <font>
      <sz val="14"/>
      <name val="Webdings"/>
      <family val="1"/>
      <charset val="2"/>
    </font>
    <font>
      <b/>
      <sz val="20"/>
      <color theme="0"/>
      <name val="Arial"/>
      <family val="2"/>
    </font>
    <font>
      <sz val="10"/>
      <color theme="0"/>
      <name val="Arial"/>
      <family val="2"/>
    </font>
    <font>
      <sz val="16"/>
      <color theme="0"/>
      <name val="Arial"/>
      <family val="2"/>
    </font>
    <font>
      <sz val="14"/>
      <color theme="0"/>
      <name val="Arial"/>
      <family val="2"/>
    </font>
    <font>
      <sz val="11"/>
      <color theme="0"/>
      <name val="Arial"/>
      <family val="2"/>
    </font>
    <font>
      <b/>
      <sz val="11"/>
      <color rgb="FF7030A0"/>
      <name val="Arial"/>
      <family val="2"/>
    </font>
    <font>
      <i/>
      <u/>
      <sz val="11"/>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6"/>
        <bgColor indexed="64"/>
      </patternFill>
    </fill>
    <fill>
      <patternFill patternType="solid">
        <fgColor indexed="5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00000"/>
        <bgColor indexed="64"/>
      </patternFill>
    </fill>
    <fill>
      <patternFill patternType="solid">
        <fgColor rgb="FF7030A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499984740745262"/>
        <bgColor indexed="64"/>
      </patternFill>
    </fill>
    <fill>
      <patternFill patternType="solid">
        <fgColor theme="0"/>
        <bgColor indexed="64"/>
      </patternFill>
    </fill>
  </fills>
  <borders count="49">
    <border>
      <left/>
      <right/>
      <top/>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double">
        <color indexed="64"/>
      </top>
      <bottom/>
      <diagonal/>
    </border>
    <border>
      <left style="hair">
        <color indexed="64"/>
      </left>
      <right/>
      <top/>
      <bottom/>
      <diagonal/>
    </border>
    <border>
      <left/>
      <right style="hair">
        <color indexed="9"/>
      </right>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right/>
      <top style="double">
        <color indexed="64"/>
      </top>
      <bottom/>
      <diagonal/>
    </border>
    <border>
      <left style="hair">
        <color indexed="64"/>
      </left>
      <right/>
      <top style="double">
        <color indexed="64"/>
      </top>
      <bottom/>
      <diagonal/>
    </border>
    <border>
      <left style="double">
        <color indexed="64"/>
      </left>
      <right/>
      <top style="double">
        <color indexed="64"/>
      </top>
      <bottom/>
      <diagonal/>
    </border>
    <border>
      <left/>
      <right/>
      <top style="thin">
        <color indexed="9"/>
      </top>
      <bottom style="thin">
        <color indexed="9"/>
      </bottom>
      <diagonal/>
    </border>
    <border>
      <left/>
      <right/>
      <top/>
      <bottom style="thin">
        <color indexed="9"/>
      </bottom>
      <diagonal/>
    </border>
    <border>
      <left style="double">
        <color indexed="64"/>
      </left>
      <right/>
      <top style="double">
        <color indexed="64"/>
      </top>
      <bottom style="double">
        <color indexed="64"/>
      </bottom>
      <diagonal/>
    </border>
    <border>
      <left/>
      <right style="hair">
        <color indexed="9"/>
      </right>
      <top/>
      <bottom/>
      <diagonal/>
    </border>
    <border>
      <left style="hair">
        <color indexed="9"/>
      </left>
      <right style="double">
        <color indexed="64"/>
      </right>
      <top/>
      <bottom/>
      <diagonal/>
    </border>
    <border>
      <left style="hair">
        <color indexed="9"/>
      </left>
      <right/>
      <top/>
      <bottom style="double">
        <color indexed="64"/>
      </bottom>
      <diagonal/>
    </border>
    <border>
      <left/>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9"/>
      </right>
      <top style="double">
        <color indexed="64"/>
      </top>
      <bottom style="double">
        <color indexed="64"/>
      </bottom>
      <diagonal/>
    </border>
    <border>
      <left style="medium">
        <color indexed="9"/>
      </left>
      <right/>
      <top style="double">
        <color indexed="64"/>
      </top>
      <bottom style="double">
        <color indexed="64"/>
      </bottom>
      <diagonal/>
    </border>
    <border>
      <left style="medium">
        <color indexed="9"/>
      </left>
      <right style="medium">
        <color indexed="9"/>
      </right>
      <top style="double">
        <color indexed="64"/>
      </top>
      <bottom style="double">
        <color indexed="64"/>
      </bottom>
      <diagonal/>
    </border>
    <border>
      <left style="medium">
        <color indexed="9"/>
      </left>
      <right style="double">
        <color indexed="64"/>
      </right>
      <top style="double">
        <color indexed="64"/>
      </top>
      <bottom style="double">
        <color indexed="64"/>
      </bottom>
      <diagonal/>
    </border>
    <border>
      <left style="medium">
        <color indexed="8"/>
      </left>
      <right style="medium">
        <color indexed="8"/>
      </right>
      <top style="double">
        <color indexed="64"/>
      </top>
      <bottom style="double">
        <color indexed="64"/>
      </bottom>
      <diagonal/>
    </border>
    <border>
      <left style="medium">
        <color indexed="9"/>
      </left>
      <right style="double">
        <color indexed="8"/>
      </right>
      <top style="double">
        <color indexed="64"/>
      </top>
      <bottom style="double">
        <color indexed="64"/>
      </bottom>
      <diagonal/>
    </border>
    <border>
      <left style="double">
        <color indexed="8"/>
      </left>
      <right/>
      <top style="double">
        <color indexed="8"/>
      </top>
      <bottom style="double">
        <color indexed="8"/>
      </bottom>
      <diagonal/>
    </border>
    <border>
      <left/>
      <right style="medium">
        <color indexed="9"/>
      </right>
      <top style="double">
        <color indexed="8"/>
      </top>
      <bottom style="double">
        <color indexed="8"/>
      </bottom>
      <diagonal/>
    </border>
    <border>
      <left style="medium">
        <color indexed="9"/>
      </left>
      <right style="medium">
        <color indexed="9"/>
      </right>
      <top style="double">
        <color indexed="8"/>
      </top>
      <bottom style="double">
        <color indexed="8"/>
      </bottom>
      <diagonal/>
    </border>
    <border diagonalUp="1">
      <left/>
      <right/>
      <top style="thin">
        <color indexed="9"/>
      </top>
      <bottom/>
      <diagonal style="thin">
        <color indexed="9"/>
      </diagonal>
    </border>
    <border>
      <left/>
      <right/>
      <top style="double">
        <color indexed="9"/>
      </top>
      <bottom style="double">
        <color indexed="64"/>
      </bottom>
      <diagonal/>
    </border>
    <border>
      <left/>
      <right style="hair">
        <color indexed="64"/>
      </right>
      <top style="hair">
        <color indexed="64"/>
      </top>
      <bottom style="hair">
        <color indexed="64"/>
      </bottom>
      <diagonal/>
    </border>
    <border>
      <left/>
      <right style="medium">
        <color indexed="9"/>
      </right>
      <top style="double">
        <color indexed="64"/>
      </top>
      <bottom style="double">
        <color indexed="64"/>
      </bottom>
      <diagonal/>
    </border>
    <border>
      <left/>
      <right style="hair">
        <color indexed="64"/>
      </right>
      <top/>
      <bottom style="hair">
        <color indexed="64"/>
      </bottom>
      <diagonal/>
    </border>
    <border>
      <left/>
      <right/>
      <top style="thin">
        <color indexed="9"/>
      </top>
      <bottom style="hair">
        <color auto="1"/>
      </bottom>
      <diagonal/>
    </border>
    <border>
      <left style="hair">
        <color indexed="64"/>
      </left>
      <right/>
      <top/>
      <bottom style="hair">
        <color indexed="64"/>
      </bottom>
      <diagonal/>
    </border>
    <border>
      <left style="double">
        <color theme="1"/>
      </left>
      <right/>
      <top style="double">
        <color theme="1"/>
      </top>
      <bottom style="double">
        <color theme="1"/>
      </bottom>
      <diagonal/>
    </border>
    <border>
      <left style="medium">
        <color indexed="9"/>
      </left>
      <right/>
      <top style="double">
        <color theme="1"/>
      </top>
      <bottom style="double">
        <color theme="1"/>
      </bottom>
      <diagonal/>
    </border>
    <border>
      <left style="medium">
        <color indexed="9"/>
      </left>
      <right style="double">
        <color theme="1"/>
      </right>
      <top style="double">
        <color theme="1"/>
      </top>
      <bottom style="double">
        <color theme="1"/>
      </bottom>
      <diagonal/>
    </border>
    <border>
      <left style="hair">
        <color indexed="64"/>
      </left>
      <right style="hair">
        <color indexed="64"/>
      </right>
      <top/>
      <bottom/>
      <diagonal/>
    </border>
    <border>
      <left style="double">
        <color indexed="64"/>
      </left>
      <right style="medium">
        <color indexed="9"/>
      </right>
      <top style="double">
        <color indexed="8"/>
      </top>
      <bottom style="double">
        <color indexed="64"/>
      </bottom>
      <diagonal/>
    </border>
    <border>
      <left style="medium">
        <color indexed="9"/>
      </left>
      <right style="double">
        <color indexed="64"/>
      </right>
      <top style="double">
        <color indexed="8"/>
      </top>
      <bottom style="double">
        <color indexed="64"/>
      </bottom>
      <diagonal/>
    </border>
    <border>
      <left/>
      <right style="hair">
        <color theme="0"/>
      </right>
      <top style="hair">
        <color indexed="64"/>
      </top>
      <bottom/>
      <diagonal/>
    </border>
    <border>
      <left style="hair">
        <color theme="0"/>
      </left>
      <right style="hair">
        <color theme="0"/>
      </right>
      <top style="hair">
        <color indexed="64"/>
      </top>
      <bottom/>
      <diagonal/>
    </border>
    <border>
      <left style="hair">
        <color theme="0"/>
      </left>
      <right/>
      <top style="hair">
        <color indexed="64"/>
      </top>
      <bottom/>
      <diagonal/>
    </border>
  </borders>
  <cellStyleXfs count="5">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430">
    <xf numFmtId="0" fontId="0" fillId="0" borderId="0" xfId="0"/>
    <xf numFmtId="2" fontId="4" fillId="0" borderId="0" xfId="0" applyNumberFormat="1" applyFont="1" applyProtection="1"/>
    <xf numFmtId="49" fontId="3" fillId="0" borderId="0" xfId="0" applyNumberFormat="1" applyFont="1" applyAlignment="1" applyProtection="1">
      <alignment horizontal="right"/>
    </xf>
    <xf numFmtId="2" fontId="0" fillId="0" borderId="0" xfId="0" applyNumberFormat="1" applyProtection="1"/>
    <xf numFmtId="4" fontId="0" fillId="0" borderId="0" xfId="0" applyNumberFormat="1" applyProtection="1"/>
    <xf numFmtId="4" fontId="0" fillId="0" borderId="0" xfId="0" applyNumberFormat="1" applyAlignment="1" applyProtection="1">
      <alignment horizontal="left"/>
    </xf>
    <xf numFmtId="2" fontId="8" fillId="0" borderId="0" xfId="0" applyNumberFormat="1" applyFont="1" applyProtection="1"/>
    <xf numFmtId="4" fontId="8" fillId="0" borderId="0" xfId="0" applyNumberFormat="1" applyFont="1" applyAlignment="1" applyProtection="1">
      <alignment horizontal="left"/>
    </xf>
    <xf numFmtId="49" fontId="8" fillId="0" borderId="0" xfId="0" applyNumberFormat="1" applyFont="1" applyAlignment="1" applyProtection="1">
      <alignment horizontal="right"/>
    </xf>
    <xf numFmtId="2" fontId="10" fillId="0" borderId="0" xfId="0" applyNumberFormat="1" applyFont="1" applyAlignment="1" applyProtection="1">
      <alignment horizontal="left"/>
    </xf>
    <xf numFmtId="2" fontId="10" fillId="0" borderId="0" xfId="0" applyNumberFormat="1" applyFont="1" applyAlignment="1" applyProtection="1">
      <alignment horizontal="center"/>
    </xf>
    <xf numFmtId="2" fontId="7" fillId="0" borderId="0" xfId="0" applyNumberFormat="1" applyFont="1" applyProtection="1"/>
    <xf numFmtId="2" fontId="14" fillId="0" borderId="0" xfId="0" applyNumberFormat="1" applyFont="1" applyProtection="1"/>
    <xf numFmtId="2" fontId="13" fillId="0" borderId="0" xfId="0" applyNumberFormat="1" applyFont="1" applyFill="1" applyBorder="1" applyProtection="1"/>
    <xf numFmtId="2" fontId="15" fillId="0" borderId="0" xfId="0" applyNumberFormat="1" applyFont="1" applyProtection="1"/>
    <xf numFmtId="2" fontId="0" fillId="0" borderId="1" xfId="0" applyNumberFormat="1" applyBorder="1" applyProtection="1"/>
    <xf numFmtId="4" fontId="0" fillId="0" borderId="1" xfId="0" applyNumberFormat="1" applyBorder="1" applyProtection="1"/>
    <xf numFmtId="3" fontId="0" fillId="0" borderId="1" xfId="0" applyNumberFormat="1" applyBorder="1" applyAlignment="1" applyProtection="1">
      <alignment horizontal="left"/>
    </xf>
    <xf numFmtId="2" fontId="9" fillId="0" borderId="1" xfId="0" applyNumberFormat="1" applyFont="1" applyBorder="1" applyAlignment="1" applyProtection="1">
      <alignment horizontal="center"/>
    </xf>
    <xf numFmtId="4" fontId="4" fillId="0" borderId="2" xfId="0" quotePrefix="1" applyNumberFormat="1" applyFont="1" applyBorder="1" applyAlignment="1" applyProtection="1">
      <alignment horizontal="left"/>
    </xf>
    <xf numFmtId="4" fontId="4" fillId="0" borderId="2" xfId="0" applyNumberFormat="1" applyFont="1" applyBorder="1" applyProtection="1"/>
    <xf numFmtId="0" fontId="4" fillId="0" borderId="2" xfId="0" applyNumberFormat="1" applyFont="1" applyBorder="1" applyAlignment="1">
      <alignment readingOrder="1"/>
    </xf>
    <xf numFmtId="4" fontId="4" fillId="0" borderId="2" xfId="0" quotePrefix="1" applyNumberFormat="1" applyFont="1" applyBorder="1" applyAlignment="1" applyProtection="1">
      <alignment horizontal="right"/>
    </xf>
    <xf numFmtId="4" fontId="18" fillId="0" borderId="2" xfId="0" quotePrefix="1" applyNumberFormat="1" applyFont="1" applyBorder="1" applyAlignment="1" applyProtection="1">
      <alignment horizontal="left"/>
    </xf>
    <xf numFmtId="2" fontId="1" fillId="0" borderId="0" xfId="0" applyNumberFormat="1" applyFont="1" applyProtection="1"/>
    <xf numFmtId="4" fontId="1" fillId="0" borderId="0" xfId="0" applyNumberFormat="1" applyFont="1" applyProtection="1"/>
    <xf numFmtId="4" fontId="1" fillId="0" borderId="0" xfId="0" applyNumberFormat="1" applyFont="1" applyAlignment="1" applyProtection="1">
      <alignment horizontal="left"/>
    </xf>
    <xf numFmtId="1" fontId="12" fillId="0" borderId="4" xfId="0" applyNumberFormat="1" applyFont="1" applyBorder="1" applyAlignment="1" applyProtection="1">
      <alignment horizontal="center"/>
    </xf>
    <xf numFmtId="2" fontId="7" fillId="2" borderId="0" xfId="0" applyNumberFormat="1" applyFont="1" applyFill="1" applyBorder="1" applyProtection="1"/>
    <xf numFmtId="4" fontId="0" fillId="2" borderId="0" xfId="0" applyNumberFormat="1" applyFill="1" applyBorder="1" applyAlignment="1" applyProtection="1">
      <alignment horizontal="left"/>
    </xf>
    <xf numFmtId="4" fontId="7" fillId="2" borderId="0" xfId="0" applyNumberFormat="1" applyFont="1" applyFill="1" applyBorder="1" applyProtection="1"/>
    <xf numFmtId="4" fontId="7" fillId="2" borderId="0" xfId="0" applyNumberFormat="1" applyFont="1" applyFill="1" applyBorder="1" applyAlignment="1" applyProtection="1">
      <alignment horizontal="center"/>
    </xf>
    <xf numFmtId="2" fontId="7" fillId="2" borderId="0" xfId="0" applyNumberFormat="1" applyFont="1" applyFill="1" applyBorder="1" applyAlignment="1" applyProtection="1">
      <alignment horizontal="left"/>
    </xf>
    <xf numFmtId="2" fontId="12" fillId="2" borderId="0" xfId="0" applyNumberFormat="1" applyFont="1" applyFill="1" applyBorder="1" applyAlignment="1" applyProtection="1">
      <alignment horizontal="center"/>
    </xf>
    <xf numFmtId="2" fontId="9" fillId="2" borderId="0" xfId="0" applyNumberFormat="1" applyFont="1" applyFill="1" applyBorder="1" applyAlignment="1" applyProtection="1">
      <alignment horizontal="left"/>
    </xf>
    <xf numFmtId="49" fontId="3" fillId="2" borderId="0" xfId="0" applyNumberFormat="1" applyFont="1" applyFill="1" applyBorder="1" applyAlignment="1" applyProtection="1">
      <alignment horizontal="right"/>
    </xf>
    <xf numFmtId="2" fontId="12" fillId="0" borderId="0" xfId="0" applyNumberFormat="1" applyFont="1" applyFill="1" applyBorder="1" applyAlignment="1" applyProtection="1">
      <alignment horizontal="center"/>
    </xf>
    <xf numFmtId="4" fontId="21" fillId="2" borderId="0" xfId="0" applyNumberFormat="1" applyFont="1" applyFill="1" applyBorder="1" applyAlignment="1" applyProtection="1">
      <alignment horizontal="left"/>
    </xf>
    <xf numFmtId="2" fontId="13" fillId="2" borderId="0" xfId="0" applyNumberFormat="1" applyFont="1" applyFill="1" applyBorder="1" applyProtection="1"/>
    <xf numFmtId="167" fontId="1" fillId="0" borderId="0" xfId="0" applyNumberFormat="1" applyFont="1" applyBorder="1" applyAlignment="1" applyProtection="1">
      <alignment horizontal="right"/>
    </xf>
    <xf numFmtId="165" fontId="1" fillId="0" borderId="0" xfId="0" applyNumberFormat="1" applyFont="1" applyBorder="1" applyAlignment="1" applyProtection="1">
      <alignment horizontal="right"/>
    </xf>
    <xf numFmtId="49" fontId="1" fillId="0" borderId="0" xfId="0" applyNumberFormat="1" applyFont="1" applyAlignment="1" applyProtection="1">
      <alignment horizontal="right"/>
    </xf>
    <xf numFmtId="2" fontId="7" fillId="2" borderId="0" xfId="0" applyNumberFormat="1" applyFont="1" applyFill="1" applyProtection="1"/>
    <xf numFmtId="2" fontId="0" fillId="2" borderId="0" xfId="0" applyNumberFormat="1" applyFill="1" applyProtection="1"/>
    <xf numFmtId="2" fontId="1" fillId="2" borderId="0" xfId="0" applyNumberFormat="1" applyFont="1" applyFill="1" applyProtection="1"/>
    <xf numFmtId="4" fontId="1" fillId="2" borderId="0" xfId="0" applyNumberFormat="1" applyFont="1" applyFill="1" applyAlignment="1" applyProtection="1">
      <alignment horizontal="left"/>
    </xf>
    <xf numFmtId="2" fontId="10" fillId="2" borderId="0" xfId="0" applyNumberFormat="1" applyFont="1" applyFill="1" applyAlignment="1" applyProtection="1">
      <alignment horizontal="left"/>
    </xf>
    <xf numFmtId="49" fontId="1" fillId="2" borderId="0" xfId="0" applyNumberFormat="1" applyFont="1" applyFill="1" applyAlignment="1" applyProtection="1">
      <alignment horizontal="right"/>
    </xf>
    <xf numFmtId="2" fontId="10" fillId="2" borderId="0" xfId="0" applyNumberFormat="1" applyFont="1" applyFill="1" applyAlignment="1" applyProtection="1">
      <alignment horizontal="center"/>
    </xf>
    <xf numFmtId="2" fontId="14" fillId="2" borderId="0" xfId="0" applyNumberFormat="1" applyFont="1" applyFill="1" applyProtection="1"/>
    <xf numFmtId="4" fontId="29" fillId="2" borderId="0" xfId="0" applyNumberFormat="1" applyFont="1" applyFill="1" applyBorder="1" applyAlignment="1" applyProtection="1">
      <alignment horizontal="left"/>
    </xf>
    <xf numFmtId="2" fontId="15" fillId="2" borderId="0" xfId="0" applyNumberFormat="1" applyFont="1" applyFill="1" applyProtection="1"/>
    <xf numFmtId="2" fontId="4" fillId="2" borderId="0" xfId="0" applyNumberFormat="1" applyFont="1" applyFill="1" applyProtection="1"/>
    <xf numFmtId="4" fontId="4" fillId="2" borderId="0" xfId="0" applyNumberFormat="1" applyFont="1" applyFill="1" applyAlignment="1" applyProtection="1">
      <alignment horizontal="left"/>
    </xf>
    <xf numFmtId="2" fontId="9" fillId="2" borderId="0" xfId="0" applyNumberFormat="1" applyFont="1" applyFill="1" applyAlignment="1" applyProtection="1">
      <alignment horizontal="left"/>
    </xf>
    <xf numFmtId="49" fontId="4" fillId="2" borderId="0" xfId="0" applyNumberFormat="1" applyFont="1" applyFill="1" applyAlignment="1" applyProtection="1">
      <alignment horizontal="right"/>
    </xf>
    <xf numFmtId="2" fontId="9" fillId="2" borderId="0" xfId="0" applyNumberFormat="1" applyFont="1" applyFill="1" applyAlignment="1" applyProtection="1">
      <alignment horizontal="center"/>
    </xf>
    <xf numFmtId="2" fontId="32" fillId="2" borderId="0" xfId="0" applyNumberFormat="1" applyFont="1" applyFill="1" applyProtection="1"/>
    <xf numFmtId="2" fontId="33" fillId="2" borderId="0" xfId="0" applyNumberFormat="1" applyFont="1" applyFill="1" applyProtection="1"/>
    <xf numFmtId="187" fontId="1" fillId="2" borderId="0" xfId="0" applyNumberFormat="1" applyFont="1" applyFill="1" applyAlignment="1" applyProtection="1">
      <alignment horizontal="left"/>
    </xf>
    <xf numFmtId="4" fontId="0" fillId="2" borderId="0" xfId="0" applyNumberFormat="1" applyFill="1" applyAlignment="1" applyProtection="1">
      <alignment horizontal="left"/>
    </xf>
    <xf numFmtId="49" fontId="3" fillId="2" borderId="0" xfId="0" applyNumberFormat="1" applyFont="1" applyFill="1" applyAlignment="1" applyProtection="1">
      <alignment horizontal="right"/>
    </xf>
    <xf numFmtId="49" fontId="1" fillId="2" borderId="0" xfId="0" applyNumberFormat="1" applyFont="1" applyFill="1" applyAlignment="1" applyProtection="1">
      <alignment horizontal="left"/>
    </xf>
    <xf numFmtId="49" fontId="3" fillId="2" borderId="0" xfId="0" applyNumberFormat="1" applyFont="1" applyFill="1" applyBorder="1" applyAlignment="1" applyProtection="1">
      <alignment horizontal="left"/>
    </xf>
    <xf numFmtId="2" fontId="13" fillId="0" borderId="6" xfId="0" applyNumberFormat="1" applyFont="1" applyFill="1" applyBorder="1" applyProtection="1"/>
    <xf numFmtId="2" fontId="42" fillId="0" borderId="0" xfId="0" applyNumberFormat="1" applyFont="1" applyFill="1" applyBorder="1" applyProtection="1"/>
    <xf numFmtId="2" fontId="28" fillId="0" borderId="0" xfId="0" applyNumberFormat="1" applyFont="1" applyFill="1" applyBorder="1" applyProtection="1"/>
    <xf numFmtId="2" fontId="43" fillId="0" borderId="0" xfId="0" applyNumberFormat="1" applyFont="1" applyFill="1" applyBorder="1" applyProtection="1"/>
    <xf numFmtId="2" fontId="4" fillId="0" borderId="0" xfId="0" applyNumberFormat="1" applyFont="1" applyBorder="1" applyProtection="1"/>
    <xf numFmtId="2" fontId="7" fillId="0" borderId="0" xfId="0" applyNumberFormat="1" applyFont="1" applyBorder="1" applyProtection="1"/>
    <xf numFmtId="2" fontId="0" fillId="0" borderId="0" xfId="0" applyNumberFormat="1" applyBorder="1" applyProtection="1"/>
    <xf numFmtId="2" fontId="46" fillId="0" borderId="0" xfId="0" applyNumberFormat="1" applyFont="1" applyBorder="1" applyProtection="1"/>
    <xf numFmtId="0" fontId="49" fillId="0" borderId="0" xfId="0" applyFont="1" applyBorder="1" applyAlignment="1" applyProtection="1">
      <alignment horizontal="right" wrapText="1"/>
    </xf>
    <xf numFmtId="0" fontId="46" fillId="0" borderId="0" xfId="0" applyFont="1" applyBorder="1" applyProtection="1"/>
    <xf numFmtId="3" fontId="1" fillId="0" borderId="7" xfId="0" applyNumberFormat="1" applyFont="1" applyFill="1" applyBorder="1" applyAlignment="1" applyProtection="1">
      <alignment horizontal="center"/>
    </xf>
    <xf numFmtId="2" fontId="25" fillId="2" borderId="0" xfId="0" applyNumberFormat="1" applyFont="1" applyFill="1" applyProtection="1"/>
    <xf numFmtId="0" fontId="4" fillId="2" borderId="5" xfId="0" applyNumberFormat="1" applyFont="1" applyFill="1" applyBorder="1" applyAlignment="1" applyProtection="1">
      <alignment readingOrder="1"/>
    </xf>
    <xf numFmtId="4" fontId="4" fillId="2" borderId="0" xfId="0" quotePrefix="1" applyNumberFormat="1" applyFont="1" applyFill="1" applyBorder="1" applyAlignment="1" applyProtection="1">
      <alignment horizontal="left"/>
    </xf>
    <xf numFmtId="4" fontId="4" fillId="2" borderId="0" xfId="0" quotePrefix="1" applyNumberFormat="1" applyFont="1" applyFill="1" applyBorder="1" applyAlignment="1" applyProtection="1">
      <alignment horizontal="right"/>
    </xf>
    <xf numFmtId="4" fontId="4" fillId="2" borderId="0" xfId="0" applyNumberFormat="1" applyFont="1" applyFill="1" applyBorder="1" applyProtection="1"/>
    <xf numFmtId="4" fontId="4" fillId="2" borderId="11" xfId="0" quotePrefix="1" applyNumberFormat="1" applyFont="1" applyFill="1" applyBorder="1" applyAlignment="1" applyProtection="1">
      <alignment horizontal="left"/>
    </xf>
    <xf numFmtId="4" fontId="4" fillId="2" borderId="11" xfId="0" quotePrefix="1" applyNumberFormat="1" applyFont="1" applyFill="1" applyBorder="1" applyAlignment="1" applyProtection="1">
      <alignment horizontal="right"/>
    </xf>
    <xf numFmtId="4" fontId="4" fillId="2" borderId="11" xfId="0" applyNumberFormat="1" applyFont="1" applyFill="1" applyBorder="1" applyProtection="1"/>
    <xf numFmtId="4" fontId="4" fillId="2" borderId="12" xfId="0" quotePrefix="1" applyNumberFormat="1" applyFont="1" applyFill="1" applyBorder="1" applyAlignment="1" applyProtection="1">
      <alignment horizontal="left"/>
    </xf>
    <xf numFmtId="4" fontId="4" fillId="2" borderId="12" xfId="0" quotePrefix="1" applyNumberFormat="1" applyFont="1" applyFill="1" applyBorder="1" applyAlignment="1" applyProtection="1">
      <alignment horizontal="right"/>
    </xf>
    <xf numFmtId="4" fontId="4" fillId="2" borderId="12" xfId="0" applyNumberFormat="1" applyFont="1" applyFill="1" applyBorder="1" applyProtection="1"/>
    <xf numFmtId="0" fontId="25" fillId="2" borderId="5" xfId="0" applyNumberFormat="1" applyFont="1" applyFill="1" applyBorder="1" applyAlignment="1" applyProtection="1">
      <alignment readingOrder="1"/>
    </xf>
    <xf numFmtId="4" fontId="4" fillId="2" borderId="0" xfId="0" applyNumberFormat="1" applyFont="1" applyFill="1" applyBorder="1" applyAlignment="1" applyProtection="1">
      <alignment horizontal="left"/>
    </xf>
    <xf numFmtId="0" fontId="4" fillId="2" borderId="13" xfId="0" applyNumberFormat="1" applyFont="1" applyFill="1" applyBorder="1" applyAlignment="1" applyProtection="1">
      <alignment readingOrder="1"/>
    </xf>
    <xf numFmtId="2" fontId="23" fillId="2" borderId="0" xfId="0" applyNumberFormat="1" applyFont="1" applyFill="1" applyProtection="1"/>
    <xf numFmtId="0" fontId="0" fillId="0" borderId="3" xfId="0" applyBorder="1" applyAlignment="1" applyProtection="1">
      <alignment horizontal="right" vertical="center"/>
    </xf>
    <xf numFmtId="3" fontId="1" fillId="0" borderId="7" xfId="0" applyNumberFormat="1" applyFont="1" applyFill="1" applyBorder="1" applyAlignment="1" applyProtection="1">
      <alignment horizontal="center" vertical="center"/>
    </xf>
    <xf numFmtId="1" fontId="12" fillId="0" borderId="14" xfId="0" applyNumberFormat="1" applyFont="1" applyBorder="1" applyAlignment="1" applyProtection="1">
      <alignment horizontal="center"/>
    </xf>
    <xf numFmtId="0" fontId="39" fillId="0" borderId="0" xfId="0" applyFont="1" applyBorder="1" applyAlignment="1" applyProtection="1">
      <alignment horizontal="right" wrapText="1"/>
    </xf>
    <xf numFmtId="4" fontId="51" fillId="2" borderId="0" xfId="0" applyNumberFormat="1" applyFont="1" applyFill="1" applyBorder="1" applyAlignment="1" applyProtection="1">
      <alignment horizontal="left"/>
    </xf>
    <xf numFmtId="2" fontId="13" fillId="0" borderId="20" xfId="0" applyNumberFormat="1" applyFont="1" applyFill="1" applyBorder="1" applyProtection="1"/>
    <xf numFmtId="2" fontId="14" fillId="2" borderId="21" xfId="0" applyNumberFormat="1" applyFont="1" applyFill="1" applyBorder="1" applyProtection="1"/>
    <xf numFmtId="2" fontId="9" fillId="2" borderId="0" xfId="0" applyNumberFormat="1" applyFont="1" applyFill="1" applyProtection="1"/>
    <xf numFmtId="49" fontId="3" fillId="0" borderId="33" xfId="0" applyNumberFormat="1" applyFont="1" applyFill="1" applyBorder="1" applyAlignment="1" applyProtection="1">
      <alignment horizontal="right"/>
    </xf>
    <xf numFmtId="2" fontId="14" fillId="0" borderId="34" xfId="0" applyNumberFormat="1" applyFont="1" applyFill="1" applyBorder="1" applyProtection="1"/>
    <xf numFmtId="4" fontId="18" fillId="0" borderId="12" xfId="0" quotePrefix="1" applyNumberFormat="1" applyFont="1" applyFill="1" applyBorder="1" applyAlignment="1" applyProtection="1">
      <alignment horizontal="left"/>
    </xf>
    <xf numFmtId="4" fontId="18" fillId="0" borderId="0" xfId="0" quotePrefix="1" applyNumberFormat="1" applyFont="1" applyFill="1" applyBorder="1" applyAlignment="1" applyProtection="1">
      <alignment horizontal="left"/>
    </xf>
    <xf numFmtId="4" fontId="18" fillId="0" borderId="15" xfId="0" quotePrefix="1" applyNumberFormat="1" applyFont="1" applyFill="1" applyBorder="1" applyAlignment="1" applyProtection="1">
      <alignment horizontal="left"/>
    </xf>
    <xf numFmtId="2" fontId="41" fillId="3" borderId="7" xfId="0" applyNumberFormat="1" applyFont="1" applyFill="1" applyBorder="1" applyAlignment="1" applyProtection="1">
      <alignment horizontal="center"/>
    </xf>
    <xf numFmtId="165" fontId="1" fillId="0" borderId="9" xfId="0" applyNumberFormat="1" applyFont="1" applyBorder="1" applyAlignment="1" applyProtection="1">
      <alignment horizontal="center"/>
    </xf>
    <xf numFmtId="3" fontId="1" fillId="0" borderId="11" xfId="0" applyNumberFormat="1" applyFont="1" applyFill="1" applyBorder="1" applyAlignment="1" applyProtection="1">
      <alignment horizontal="center"/>
    </xf>
    <xf numFmtId="4" fontId="60" fillId="2" borderId="0" xfId="0" applyNumberFormat="1" applyFont="1" applyFill="1" applyBorder="1" applyAlignment="1" applyProtection="1">
      <alignment horizontal="left"/>
    </xf>
    <xf numFmtId="4" fontId="30" fillId="4" borderId="0" xfId="0" applyNumberFormat="1" applyFont="1" applyFill="1" applyBorder="1" applyAlignment="1" applyProtection="1">
      <alignment horizontal="center" vertical="center"/>
    </xf>
    <xf numFmtId="4" fontId="61" fillId="2" borderId="0" xfId="0" applyNumberFormat="1" applyFont="1" applyFill="1" applyBorder="1" applyAlignment="1" applyProtection="1">
      <alignment horizontal="left"/>
    </xf>
    <xf numFmtId="2" fontId="62" fillId="2" borderId="0" xfId="0" applyNumberFormat="1" applyFont="1" applyFill="1" applyProtection="1"/>
    <xf numFmtId="2" fontId="64" fillId="2" borderId="0" xfId="0" applyNumberFormat="1" applyFont="1" applyFill="1" applyProtection="1"/>
    <xf numFmtId="4" fontId="67" fillId="2" borderId="0" xfId="0" applyNumberFormat="1" applyFont="1" applyFill="1" applyAlignment="1" applyProtection="1">
      <alignment horizontal="left"/>
    </xf>
    <xf numFmtId="2" fontId="56" fillId="2" borderId="0" xfId="0" applyNumberFormat="1" applyFont="1" applyFill="1" applyProtection="1"/>
    <xf numFmtId="0" fontId="4" fillId="2" borderId="0" xfId="0" applyNumberFormat="1" applyFont="1" applyFill="1" applyBorder="1" applyAlignment="1" applyProtection="1">
      <alignment readingOrder="1"/>
    </xf>
    <xf numFmtId="165" fontId="1" fillId="2" borderId="0" xfId="0" applyNumberFormat="1" applyFont="1" applyFill="1" applyBorder="1" applyAlignment="1" applyProtection="1">
      <alignment horizontal="right"/>
    </xf>
    <xf numFmtId="165" fontId="1" fillId="2" borderId="0" xfId="0" applyNumberFormat="1" applyFont="1" applyFill="1" applyBorder="1" applyAlignment="1" applyProtection="1">
      <alignment horizontal="center"/>
    </xf>
    <xf numFmtId="2" fontId="11" fillId="2" borderId="0" xfId="0" applyNumberFormat="1" applyFont="1" applyFill="1" applyBorder="1" applyAlignment="1" applyProtection="1">
      <alignment horizontal="left"/>
    </xf>
    <xf numFmtId="1" fontId="4" fillId="2" borderId="0" xfId="3" applyNumberFormat="1" applyFont="1" applyFill="1" applyBorder="1" applyAlignment="1" applyProtection="1">
      <alignment horizontal="right"/>
    </xf>
    <xf numFmtId="0" fontId="23" fillId="2" borderId="11" xfId="0" applyNumberFormat="1" applyFont="1" applyFill="1" applyBorder="1" applyAlignment="1" applyProtection="1">
      <alignment readingOrder="1"/>
    </xf>
    <xf numFmtId="165" fontId="1" fillId="2" borderId="11" xfId="0" applyNumberFormat="1" applyFont="1" applyFill="1" applyBorder="1" applyAlignment="1" applyProtection="1">
      <alignment horizontal="right"/>
    </xf>
    <xf numFmtId="165" fontId="1" fillId="2" borderId="11" xfId="0" applyNumberFormat="1" applyFont="1" applyFill="1" applyBorder="1" applyAlignment="1" applyProtection="1">
      <alignment horizontal="center"/>
    </xf>
    <xf numFmtId="2" fontId="11" fillId="2" borderId="11" xfId="0" applyNumberFormat="1" applyFont="1" applyFill="1" applyBorder="1" applyAlignment="1" applyProtection="1">
      <alignment horizontal="left"/>
    </xf>
    <xf numFmtId="1" fontId="4" fillId="2" borderId="11" xfId="3" applyNumberFormat="1" applyFont="1" applyFill="1" applyBorder="1" applyAlignment="1" applyProtection="1">
      <alignment horizontal="right"/>
    </xf>
    <xf numFmtId="0" fontId="4" fillId="2" borderId="12" xfId="0" applyNumberFormat="1" applyFont="1" applyFill="1" applyBorder="1" applyAlignment="1" applyProtection="1">
      <alignment readingOrder="1"/>
    </xf>
    <xf numFmtId="2" fontId="45" fillId="0" borderId="11" xfId="0" applyNumberFormat="1" applyFont="1" applyFill="1" applyBorder="1" applyAlignment="1" applyProtection="1">
      <alignment horizontal="center"/>
    </xf>
    <xf numFmtId="0" fontId="0" fillId="0" borderId="0" xfId="0" applyProtection="1"/>
    <xf numFmtId="2" fontId="75" fillId="5" borderId="17" xfId="0" applyNumberFormat="1" applyFont="1" applyFill="1" applyBorder="1" applyProtection="1"/>
    <xf numFmtId="49" fontId="76" fillId="5" borderId="22" xfId="0" applyNumberFormat="1" applyFont="1" applyFill="1" applyBorder="1" applyAlignment="1" applyProtection="1">
      <alignment horizontal="center"/>
    </xf>
    <xf numFmtId="49" fontId="76" fillId="5" borderId="23" xfId="0" applyNumberFormat="1" applyFont="1" applyFill="1" applyBorder="1" applyAlignment="1" applyProtection="1">
      <alignment horizontal="center"/>
    </xf>
    <xf numFmtId="0" fontId="9" fillId="2" borderId="5" xfId="0" applyNumberFormat="1" applyFont="1" applyFill="1" applyBorder="1" applyAlignment="1" applyProtection="1">
      <alignment readingOrder="1"/>
    </xf>
    <xf numFmtId="4" fontId="1" fillId="2" borderId="0" xfId="0" applyNumberFormat="1" applyFont="1" applyFill="1" applyBorder="1" applyAlignment="1" applyProtection="1">
      <alignment horizontal="left"/>
    </xf>
    <xf numFmtId="0" fontId="1" fillId="0" borderId="3" xfId="0" applyFont="1" applyBorder="1" applyAlignment="1" applyProtection="1">
      <alignment horizontal="right" vertical="center" wrapText="1"/>
    </xf>
    <xf numFmtId="49" fontId="55" fillId="8" borderId="22" xfId="0" applyNumberFormat="1" applyFont="1" applyFill="1" applyBorder="1" applyAlignment="1" applyProtection="1">
      <alignment horizontal="center"/>
    </xf>
    <xf numFmtId="49" fontId="55" fillId="8" borderId="23" xfId="0" applyNumberFormat="1" applyFont="1" applyFill="1" applyBorder="1" applyAlignment="1" applyProtection="1">
      <alignment horizontal="center"/>
    </xf>
    <xf numFmtId="2" fontId="15" fillId="10" borderId="24" xfId="0" applyNumberFormat="1" applyFont="1" applyFill="1" applyBorder="1" applyProtection="1"/>
    <xf numFmtId="49" fontId="59" fillId="10" borderId="25" xfId="0" applyNumberFormat="1" applyFont="1" applyFill="1" applyBorder="1" applyAlignment="1" applyProtection="1">
      <alignment horizontal="right"/>
    </xf>
    <xf numFmtId="2" fontId="58" fillId="10" borderId="27" xfId="0" applyNumberFormat="1" applyFont="1" applyFill="1" applyBorder="1" applyAlignment="1" applyProtection="1">
      <alignment horizontal="left"/>
    </xf>
    <xf numFmtId="2" fontId="58" fillId="10" borderId="26" xfId="0" applyNumberFormat="1" applyFont="1" applyFill="1" applyBorder="1" applyAlignment="1" applyProtection="1">
      <alignment horizontal="left"/>
    </xf>
    <xf numFmtId="2" fontId="15" fillId="7" borderId="17" xfId="0" applyNumberFormat="1" applyFont="1" applyFill="1" applyBorder="1" applyProtection="1"/>
    <xf numFmtId="2" fontId="58" fillId="7" borderId="28" xfId="0" applyNumberFormat="1" applyFont="1" applyFill="1" applyBorder="1" applyAlignment="1" applyProtection="1">
      <alignment horizontal="left"/>
    </xf>
    <xf numFmtId="49" fontId="59" fillId="7" borderId="28" xfId="0" applyNumberFormat="1" applyFont="1" applyFill="1" applyBorder="1" applyAlignment="1" applyProtection="1">
      <alignment horizontal="right"/>
    </xf>
    <xf numFmtId="2" fontId="58" fillId="7" borderId="23" xfId="0" applyNumberFormat="1" applyFont="1" applyFill="1" applyBorder="1" applyAlignment="1" applyProtection="1">
      <alignment horizontal="left"/>
    </xf>
    <xf numFmtId="2" fontId="28" fillId="12" borderId="24" xfId="0" applyNumberFormat="1" applyFont="1" applyFill="1" applyBorder="1" applyProtection="1"/>
    <xf numFmtId="4" fontId="28" fillId="12" borderId="26" xfId="0" applyNumberFormat="1" applyFont="1" applyFill="1" applyBorder="1" applyAlignment="1" applyProtection="1">
      <alignment horizontal="center"/>
    </xf>
    <xf numFmtId="4" fontId="28" fillId="12" borderId="25" xfId="0" applyNumberFormat="1" applyFont="1" applyFill="1" applyBorder="1" applyAlignment="1" applyProtection="1">
      <alignment horizontal="center"/>
    </xf>
    <xf numFmtId="49" fontId="28" fillId="12" borderId="25" xfId="0" applyNumberFormat="1" applyFont="1" applyFill="1" applyBorder="1" applyAlignment="1" applyProtection="1">
      <alignment horizontal="center"/>
    </xf>
    <xf numFmtId="2" fontId="28" fillId="12" borderId="29" xfId="0" applyNumberFormat="1" applyFont="1" applyFill="1" applyBorder="1" applyAlignment="1" applyProtection="1">
      <alignment horizontal="left"/>
    </xf>
    <xf numFmtId="4" fontId="18" fillId="0" borderId="38" xfId="0" quotePrefix="1" applyNumberFormat="1" applyFont="1" applyFill="1" applyBorder="1" applyAlignment="1" applyProtection="1">
      <alignment horizontal="left"/>
    </xf>
    <xf numFmtId="2" fontId="41" fillId="3" borderId="7" xfId="0" applyNumberFormat="1" applyFont="1" applyFill="1" applyBorder="1" applyAlignment="1" applyProtection="1">
      <alignment horizontal="center" readingOrder="1"/>
    </xf>
    <xf numFmtId="2" fontId="34" fillId="3" borderId="7" xfId="0" applyNumberFormat="1" applyFont="1" applyFill="1" applyBorder="1" applyAlignment="1" applyProtection="1">
      <alignment horizontal="center" readingOrder="1"/>
    </xf>
    <xf numFmtId="2" fontId="11" fillId="3" borderId="7" xfId="0" applyNumberFormat="1" applyFont="1" applyFill="1" applyBorder="1" applyAlignment="1" applyProtection="1">
      <alignment horizontal="left" readingOrder="1"/>
    </xf>
    <xf numFmtId="188" fontId="23" fillId="3" borderId="11" xfId="1" applyNumberFormat="1" applyFont="1" applyFill="1" applyBorder="1" applyAlignment="1" applyProtection="1">
      <alignment horizontal="center" readingOrder="1"/>
    </xf>
    <xf numFmtId="0" fontId="44" fillId="3" borderId="37" xfId="0" applyFont="1" applyFill="1" applyBorder="1" applyAlignment="1" applyProtection="1">
      <alignment horizontal="center" readingOrder="1"/>
    </xf>
    <xf numFmtId="0" fontId="15" fillId="3" borderId="8" xfId="0" applyNumberFormat="1" applyFont="1" applyFill="1" applyBorder="1" applyAlignment="1" applyProtection="1">
      <alignment readingOrder="1"/>
    </xf>
    <xf numFmtId="2" fontId="4" fillId="6" borderId="0" xfId="0" applyNumberFormat="1" applyFont="1" applyFill="1" applyProtection="1"/>
    <xf numFmtId="4" fontId="4" fillId="6" borderId="0" xfId="0" applyNumberFormat="1" applyFont="1" applyFill="1" applyAlignment="1" applyProtection="1">
      <alignment horizontal="left"/>
    </xf>
    <xf numFmtId="2" fontId="28" fillId="8" borderId="17" xfId="0" applyNumberFormat="1" applyFont="1" applyFill="1" applyBorder="1" applyProtection="1"/>
    <xf numFmtId="49" fontId="42" fillId="8" borderId="22" xfId="0" applyNumberFormat="1" applyFont="1" applyFill="1" applyBorder="1" applyAlignment="1" applyProtection="1">
      <alignment horizontal="left"/>
    </xf>
    <xf numFmtId="2" fontId="42" fillId="0" borderId="0" xfId="0" applyNumberFormat="1" applyFont="1" applyBorder="1" applyProtection="1"/>
    <xf numFmtId="0" fontId="42" fillId="0" borderId="0" xfId="0" applyFont="1" applyBorder="1" applyProtection="1"/>
    <xf numFmtId="2" fontId="22" fillId="3" borderId="7" xfId="0" applyNumberFormat="1" applyFont="1" applyFill="1" applyBorder="1" applyAlignment="1" applyProtection="1">
      <alignment horizontal="center"/>
    </xf>
    <xf numFmtId="0" fontId="22" fillId="0" borderId="3" xfId="0" applyNumberFormat="1" applyFont="1" applyFill="1" applyBorder="1" applyAlignment="1" applyProtection="1">
      <alignment horizontal="left" vertical="center" readingOrder="1"/>
    </xf>
    <xf numFmtId="0" fontId="22" fillId="0" borderId="8" xfId="0" applyNumberFormat="1" applyFont="1" applyFill="1" applyBorder="1" applyAlignment="1" applyProtection="1">
      <alignment horizontal="left" vertical="center" readingOrder="1"/>
    </xf>
    <xf numFmtId="0" fontId="47" fillId="0" borderId="3" xfId="0" applyNumberFormat="1" applyFont="1" applyFill="1" applyBorder="1" applyAlignment="1" applyProtection="1">
      <alignment vertical="center" readingOrder="1"/>
    </xf>
    <xf numFmtId="0" fontId="22" fillId="0" borderId="3" xfId="0" applyNumberFormat="1" applyFont="1" applyFill="1" applyBorder="1" applyAlignment="1" applyProtection="1">
      <alignment vertical="center" readingOrder="1"/>
    </xf>
    <xf numFmtId="0" fontId="0" fillId="0" borderId="0" xfId="0" applyBorder="1" applyAlignment="1" applyProtection="1">
      <alignment horizontal="right" vertical="center"/>
    </xf>
    <xf numFmtId="3" fontId="54" fillId="6" borderId="3" xfId="0" applyNumberFormat="1" applyFont="1" applyFill="1" applyBorder="1" applyAlignment="1" applyProtection="1">
      <alignment horizontal="center" vertical="center" wrapText="1"/>
      <protection locked="0"/>
    </xf>
    <xf numFmtId="3" fontId="1" fillId="0" borderId="3" xfId="0" applyNumberFormat="1" applyFont="1" applyFill="1" applyBorder="1" applyAlignment="1" applyProtection="1">
      <alignment horizontal="right" vertical="center"/>
    </xf>
    <xf numFmtId="0" fontId="0" fillId="0" borderId="7" xfId="0" applyBorder="1" applyAlignment="1" applyProtection="1">
      <alignment horizontal="right" vertical="center"/>
    </xf>
    <xf numFmtId="3" fontId="4" fillId="6" borderId="3" xfId="0" applyNumberFormat="1" applyFont="1" applyFill="1" applyBorder="1" applyAlignment="1" applyProtection="1">
      <alignment horizontal="center" vertical="center"/>
      <protection locked="0"/>
    </xf>
    <xf numFmtId="2" fontId="22" fillId="0" borderId="0" xfId="0" applyNumberFormat="1" applyFont="1" applyFill="1" applyBorder="1" applyAlignment="1" applyProtection="1">
      <alignment horizontal="center"/>
    </xf>
    <xf numFmtId="10" fontId="4" fillId="0" borderId="3" xfId="3" applyNumberFormat="1" applyFont="1" applyBorder="1" applyAlignment="1" applyProtection="1">
      <alignment horizontal="right" vertical="center"/>
    </xf>
    <xf numFmtId="2" fontId="17" fillId="0" borderId="3" xfId="0" applyNumberFormat="1" applyFont="1" applyBorder="1" applyAlignment="1" applyProtection="1">
      <alignment horizontal="center" vertical="center"/>
    </xf>
    <xf numFmtId="10" fontId="4" fillId="0" borderId="0" xfId="3" applyNumberFormat="1" applyFont="1" applyBorder="1" applyAlignment="1" applyProtection="1">
      <alignment horizontal="right" vertical="center"/>
    </xf>
    <xf numFmtId="2" fontId="40" fillId="0" borderId="0" xfId="0" applyNumberFormat="1" applyFont="1" applyBorder="1" applyAlignment="1" applyProtection="1">
      <alignment horizontal="center" vertical="center"/>
    </xf>
    <xf numFmtId="1" fontId="4" fillId="0" borderId="0" xfId="3" applyNumberFormat="1" applyFont="1" applyBorder="1" applyAlignment="1" applyProtection="1">
      <alignment horizontal="right" vertical="center"/>
    </xf>
    <xf numFmtId="1" fontId="4" fillId="0" borderId="11" xfId="3" applyNumberFormat="1" applyFont="1" applyBorder="1" applyAlignment="1" applyProtection="1">
      <alignment horizontal="right" vertical="center"/>
    </xf>
    <xf numFmtId="1" fontId="4" fillId="0" borderId="9" xfId="3" applyNumberFormat="1" applyFont="1" applyBorder="1" applyAlignment="1" applyProtection="1">
      <alignment horizontal="right" vertical="center"/>
    </xf>
    <xf numFmtId="2" fontId="45" fillId="0" borderId="9" xfId="0" applyNumberFormat="1" applyFont="1" applyBorder="1" applyAlignment="1" applyProtection="1">
      <alignment horizontal="center" vertical="center"/>
    </xf>
    <xf numFmtId="188" fontId="4" fillId="0" borderId="0" xfId="1" applyNumberFormat="1" applyFont="1" applyBorder="1" applyAlignment="1" applyProtection="1">
      <alignment horizontal="center" vertical="center"/>
    </xf>
    <xf numFmtId="0" fontId="44" fillId="0" borderId="0" xfId="0" applyFont="1" applyFill="1" applyBorder="1" applyAlignment="1" applyProtection="1">
      <alignment horizontal="center" vertical="center"/>
    </xf>
    <xf numFmtId="2" fontId="45" fillId="0" borderId="11" xfId="0" applyNumberFormat="1" applyFont="1" applyBorder="1" applyAlignment="1" applyProtection="1">
      <alignment horizontal="center" vertical="center"/>
    </xf>
    <xf numFmtId="188" fontId="4" fillId="3" borderId="7" xfId="1" applyNumberFormat="1" applyFont="1" applyFill="1" applyBorder="1" applyAlignment="1" applyProtection="1">
      <alignment horizontal="center" vertical="center"/>
    </xf>
    <xf numFmtId="0" fontId="44" fillId="3" borderId="35" xfId="0" applyFont="1" applyFill="1" applyBorder="1" applyAlignment="1" applyProtection="1">
      <alignment horizontal="center" vertical="center"/>
    </xf>
    <xf numFmtId="2" fontId="45" fillId="0" borderId="0" xfId="0" applyNumberFormat="1" applyFont="1" applyBorder="1" applyAlignment="1" applyProtection="1">
      <alignment horizontal="center" vertical="center"/>
    </xf>
    <xf numFmtId="10" fontId="1" fillId="0" borderId="3" xfId="3" applyNumberFormat="1" applyFont="1" applyBorder="1" applyAlignment="1" applyProtection="1">
      <alignment horizontal="right" vertical="center" wrapText="1"/>
    </xf>
    <xf numFmtId="193" fontId="4" fillId="2" borderId="0" xfId="0" applyNumberFormat="1" applyFont="1" applyFill="1" applyProtection="1"/>
    <xf numFmtId="2" fontId="4" fillId="13" borderId="0" xfId="0" applyNumberFormat="1" applyFont="1" applyFill="1" applyProtection="1"/>
    <xf numFmtId="2" fontId="86" fillId="0" borderId="0" xfId="0" applyNumberFormat="1" applyFont="1" applyFill="1" applyBorder="1" applyProtection="1"/>
    <xf numFmtId="2" fontId="87" fillId="0" borderId="0" xfId="0" applyNumberFormat="1" applyFont="1" applyFill="1" applyBorder="1" applyProtection="1"/>
    <xf numFmtId="2" fontId="88" fillId="0" borderId="0" xfId="0" applyNumberFormat="1" applyFont="1" applyFill="1" applyBorder="1" applyProtection="1"/>
    <xf numFmtId="2" fontId="89" fillId="0" borderId="0" xfId="0" applyNumberFormat="1" applyFont="1" applyFill="1" applyBorder="1" applyProtection="1"/>
    <xf numFmtId="2" fontId="90" fillId="0" borderId="0" xfId="0" applyNumberFormat="1" applyFont="1" applyFill="1" applyBorder="1" applyProtection="1"/>
    <xf numFmtId="49" fontId="24" fillId="10" borderId="40" xfId="0" applyNumberFormat="1" applyFont="1" applyFill="1" applyBorder="1" applyAlignment="1" applyProtection="1">
      <alignment horizontal="center"/>
    </xf>
    <xf numFmtId="49" fontId="24" fillId="10" borderId="41" xfId="0" applyNumberFormat="1" applyFont="1" applyFill="1" applyBorder="1" applyAlignment="1" applyProtection="1">
      <alignment horizontal="center"/>
    </xf>
    <xf numFmtId="49" fontId="3" fillId="10" borderId="41" xfId="0" applyNumberFormat="1" applyFont="1" applyFill="1" applyBorder="1" applyAlignment="1" applyProtection="1">
      <alignment horizontal="center"/>
    </xf>
    <xf numFmtId="49" fontId="3" fillId="10" borderId="42" xfId="0" applyNumberFormat="1" applyFont="1" applyFill="1" applyBorder="1" applyAlignment="1" applyProtection="1">
      <alignment horizontal="center"/>
    </xf>
    <xf numFmtId="4" fontId="60" fillId="0" borderId="0" xfId="0" applyNumberFormat="1" applyFont="1" applyFill="1" applyBorder="1" applyAlignment="1" applyProtection="1">
      <alignment horizontal="left"/>
    </xf>
    <xf numFmtId="4" fontId="7" fillId="0" borderId="0" xfId="0" applyNumberFormat="1" applyFont="1" applyFill="1" applyBorder="1" applyAlignment="1" applyProtection="1">
      <alignment horizontal="center"/>
    </xf>
    <xf numFmtId="2" fontId="7" fillId="0" borderId="0" xfId="0" applyNumberFormat="1" applyFont="1" applyFill="1" applyBorder="1" applyAlignment="1" applyProtection="1">
      <alignment horizontal="left"/>
    </xf>
    <xf numFmtId="4" fontId="0" fillId="0" borderId="0" xfId="0" applyNumberFormat="1" applyFill="1" applyBorder="1" applyAlignment="1" applyProtection="1">
      <alignment horizontal="left"/>
    </xf>
    <xf numFmtId="4" fontId="4" fillId="0" borderId="12" xfId="0" quotePrefix="1" applyNumberFormat="1" applyFont="1" applyFill="1" applyBorder="1" applyAlignment="1" applyProtection="1">
      <alignment horizontal="left"/>
    </xf>
    <xf numFmtId="4" fontId="4" fillId="0" borderId="12" xfId="0" quotePrefix="1" applyNumberFormat="1" applyFont="1" applyFill="1" applyBorder="1" applyAlignment="1" applyProtection="1">
      <alignment horizontal="right"/>
    </xf>
    <xf numFmtId="4" fontId="4" fillId="0" borderId="0" xfId="0" quotePrefix="1" applyNumberFormat="1" applyFont="1" applyFill="1" applyBorder="1" applyAlignment="1" applyProtection="1">
      <alignment horizontal="left"/>
    </xf>
    <xf numFmtId="4" fontId="4" fillId="0" borderId="0" xfId="0" quotePrefix="1" applyNumberFormat="1" applyFont="1" applyFill="1" applyBorder="1" applyAlignment="1" applyProtection="1">
      <alignment horizontal="right"/>
    </xf>
    <xf numFmtId="4" fontId="4" fillId="0" borderId="0" xfId="0" applyNumberFormat="1" applyFont="1" applyFill="1" applyBorder="1" applyAlignment="1" applyProtection="1">
      <alignment horizontal="left"/>
    </xf>
    <xf numFmtId="4" fontId="4" fillId="0" borderId="11" xfId="0" quotePrefix="1" applyNumberFormat="1" applyFont="1" applyFill="1" applyBorder="1" applyAlignment="1" applyProtection="1">
      <alignment horizontal="left"/>
    </xf>
    <xf numFmtId="4" fontId="4" fillId="0" borderId="11" xfId="0" quotePrefix="1" applyNumberFormat="1" applyFont="1" applyFill="1" applyBorder="1" applyAlignment="1" applyProtection="1">
      <alignment horizontal="right"/>
    </xf>
    <xf numFmtId="4" fontId="1" fillId="0" borderId="0" xfId="0" applyNumberFormat="1" applyFont="1" applyFill="1" applyBorder="1" applyAlignment="1" applyProtection="1">
      <alignment horizontal="left"/>
    </xf>
    <xf numFmtId="165" fontId="1" fillId="0" borderId="0" xfId="0" applyNumberFormat="1" applyFont="1" applyBorder="1" applyAlignment="1" applyProtection="1">
      <alignment horizontal="center"/>
    </xf>
    <xf numFmtId="3" fontId="1" fillId="0" borderId="0" xfId="0" applyNumberFormat="1" applyFont="1" applyFill="1" applyBorder="1" applyAlignment="1" applyProtection="1">
      <alignment horizontal="center"/>
    </xf>
    <xf numFmtId="3" fontId="1" fillId="0" borderId="0" xfId="0" applyNumberFormat="1" applyFont="1" applyFill="1" applyBorder="1" applyAlignment="1" applyProtection="1">
      <alignment horizontal="center" vertical="center"/>
    </xf>
    <xf numFmtId="4" fontId="4" fillId="0" borderId="43" xfId="0" quotePrefix="1" applyNumberFormat="1" applyFont="1" applyBorder="1" applyAlignment="1" applyProtection="1">
      <alignment horizontal="left"/>
    </xf>
    <xf numFmtId="172" fontId="1" fillId="0" borderId="43" xfId="0" applyNumberFormat="1" applyFont="1" applyBorder="1" applyAlignment="1" applyProtection="1">
      <alignment horizontal="right"/>
    </xf>
    <xf numFmtId="3" fontId="1" fillId="0" borderId="43" xfId="0" applyNumberFormat="1" applyFont="1" applyBorder="1" applyAlignment="1" applyProtection="1">
      <alignment horizontal="right"/>
    </xf>
    <xf numFmtId="10" fontId="1" fillId="0" borderId="43" xfId="3" applyNumberFormat="1" applyFont="1" applyBorder="1" applyAlignment="1" applyProtection="1">
      <alignment horizontal="right"/>
    </xf>
    <xf numFmtId="3" fontId="1" fillId="0" borderId="5" xfId="0" applyNumberFormat="1" applyFont="1" applyBorder="1" applyAlignment="1" applyProtection="1">
      <alignment horizontal="right"/>
    </xf>
    <xf numFmtId="2" fontId="14" fillId="0" borderId="0" xfId="0" applyNumberFormat="1" applyFont="1" applyBorder="1" applyProtection="1"/>
    <xf numFmtId="2" fontId="15" fillId="0" borderId="0" xfId="0" applyNumberFormat="1" applyFont="1" applyBorder="1" applyProtection="1"/>
    <xf numFmtId="2" fontId="85" fillId="0" borderId="0" xfId="0" applyNumberFormat="1" applyFont="1" applyBorder="1" applyProtection="1"/>
    <xf numFmtId="2" fontId="37" fillId="0" borderId="0" xfId="0" applyNumberFormat="1" applyFont="1" applyBorder="1" applyProtection="1"/>
    <xf numFmtId="3" fontId="1" fillId="0" borderId="0" xfId="0" applyNumberFormat="1" applyFont="1" applyBorder="1" applyAlignment="1" applyProtection="1">
      <alignment horizontal="right"/>
    </xf>
    <xf numFmtId="10" fontId="1" fillId="0" borderId="5" xfId="3" applyNumberFormat="1" applyFont="1" applyBorder="1" applyAlignment="1" applyProtection="1">
      <alignment horizontal="right"/>
    </xf>
    <xf numFmtId="10" fontId="1" fillId="0" borderId="0" xfId="3" applyNumberFormat="1" applyFont="1" applyBorder="1" applyAlignment="1" applyProtection="1">
      <alignment horizontal="right"/>
    </xf>
    <xf numFmtId="2" fontId="1" fillId="0" borderId="0" xfId="0" applyNumberFormat="1" applyFont="1" applyBorder="1" applyProtection="1"/>
    <xf numFmtId="0" fontId="6" fillId="6" borderId="3" xfId="0" applyNumberFormat="1" applyFont="1" applyFill="1" applyBorder="1" applyAlignment="1" applyProtection="1">
      <alignment horizontal="center" vertical="top" wrapText="1"/>
    </xf>
    <xf numFmtId="0" fontId="0" fillId="0" borderId="0" xfId="0" applyBorder="1" applyAlignment="1" applyProtection="1">
      <alignment readingOrder="1"/>
    </xf>
    <xf numFmtId="3" fontId="54" fillId="6" borderId="3" xfId="0" applyNumberFormat="1" applyFont="1" applyFill="1" applyBorder="1" applyAlignment="1" applyProtection="1">
      <alignment horizontal="center" vertical="center" wrapText="1"/>
    </xf>
    <xf numFmtId="3" fontId="37" fillId="6" borderId="3" xfId="0" applyNumberFormat="1" applyFont="1" applyFill="1" applyBorder="1" applyAlignment="1" applyProtection="1">
      <alignment horizontal="center" vertical="center"/>
    </xf>
    <xf numFmtId="3" fontId="4" fillId="6" borderId="3" xfId="0" applyNumberFormat="1" applyFont="1" applyFill="1" applyBorder="1" applyAlignment="1" applyProtection="1">
      <alignment horizontal="center" vertical="center"/>
    </xf>
    <xf numFmtId="2" fontId="9" fillId="0" borderId="0" xfId="0" applyNumberFormat="1" applyFont="1" applyFill="1" applyProtection="1"/>
    <xf numFmtId="4" fontId="4" fillId="0" borderId="0" xfId="0" applyNumberFormat="1" applyFont="1" applyFill="1" applyAlignment="1" applyProtection="1">
      <alignment horizontal="left"/>
    </xf>
    <xf numFmtId="4" fontId="4" fillId="13" borderId="0" xfId="0" applyNumberFormat="1" applyFont="1" applyFill="1" applyAlignment="1" applyProtection="1">
      <alignment horizontal="left"/>
    </xf>
    <xf numFmtId="49" fontId="4" fillId="13" borderId="0" xfId="0" applyNumberFormat="1" applyFont="1" applyFill="1" applyAlignment="1" applyProtection="1">
      <alignment horizontal="right"/>
    </xf>
    <xf numFmtId="0" fontId="4" fillId="3" borderId="3" xfId="0" applyNumberFormat="1" applyFont="1" applyFill="1" applyBorder="1" applyAlignment="1" applyProtection="1">
      <alignment vertical="center" readingOrder="1"/>
    </xf>
    <xf numFmtId="3" fontId="16" fillId="6" borderId="3" xfId="0" applyNumberFormat="1" applyFont="1" applyFill="1" applyBorder="1" applyAlignment="1" applyProtection="1">
      <alignment horizontal="right" vertical="center"/>
      <protection locked="0"/>
    </xf>
    <xf numFmtId="2" fontId="11" fillId="0" borderId="3" xfId="0" applyNumberFormat="1" applyFont="1" applyFill="1" applyBorder="1" applyAlignment="1" applyProtection="1">
      <alignment horizontal="left" vertical="center"/>
    </xf>
    <xf numFmtId="2" fontId="74" fillId="0" borderId="3" xfId="0" applyNumberFormat="1" applyFont="1" applyBorder="1" applyAlignment="1" applyProtection="1">
      <alignment horizontal="center" vertical="center"/>
    </xf>
    <xf numFmtId="0" fontId="4" fillId="0" borderId="2" xfId="0" applyNumberFormat="1" applyFont="1" applyBorder="1" applyAlignment="1" applyProtection="1">
      <alignment vertical="center" readingOrder="1"/>
    </xf>
    <xf numFmtId="4" fontId="4" fillId="0" borderId="2" xfId="0" quotePrefix="1" applyNumberFormat="1" applyFont="1" applyBorder="1" applyAlignment="1" applyProtection="1">
      <alignment horizontal="left" vertical="center"/>
    </xf>
    <xf numFmtId="4" fontId="4" fillId="0" borderId="2" xfId="0" applyNumberFormat="1" applyFont="1" applyBorder="1" applyAlignment="1" applyProtection="1">
      <alignment vertical="center"/>
    </xf>
    <xf numFmtId="4" fontId="18" fillId="0" borderId="2" xfId="0" quotePrefix="1" applyNumberFormat="1" applyFont="1" applyBorder="1" applyAlignment="1" applyProtection="1">
      <alignment horizontal="left" vertical="center"/>
    </xf>
    <xf numFmtId="192" fontId="16" fillId="6" borderId="3" xfId="0" applyNumberFormat="1" applyFont="1" applyFill="1" applyBorder="1" applyAlignment="1" applyProtection="1">
      <alignment horizontal="right" vertical="center"/>
      <protection locked="0"/>
    </xf>
    <xf numFmtId="191" fontId="16" fillId="6" borderId="3" xfId="0" applyNumberFormat="1" applyFont="1" applyFill="1" applyBorder="1" applyAlignment="1" applyProtection="1">
      <alignment horizontal="right" vertical="center"/>
      <protection locked="0"/>
    </xf>
    <xf numFmtId="0" fontId="4" fillId="0" borderId="3" xfId="0" applyNumberFormat="1" applyFont="1" applyBorder="1" applyAlignment="1" applyProtection="1">
      <alignment vertical="center" readingOrder="1"/>
    </xf>
    <xf numFmtId="165" fontId="1" fillId="0" borderId="0" xfId="0" applyNumberFormat="1" applyFont="1" applyBorder="1" applyAlignment="1" applyProtection="1">
      <alignment horizontal="right" vertical="center"/>
    </xf>
    <xf numFmtId="173" fontId="16" fillId="6" borderId="3" xfId="0" applyNumberFormat="1" applyFont="1" applyFill="1" applyBorder="1" applyAlignment="1" applyProtection="1">
      <alignment horizontal="right" vertical="center"/>
      <protection locked="0"/>
    </xf>
    <xf numFmtId="171" fontId="16" fillId="6" borderId="3" xfId="0" applyNumberFormat="1" applyFont="1" applyFill="1" applyBorder="1" applyAlignment="1" applyProtection="1">
      <alignment horizontal="right" vertical="center"/>
      <protection locked="0"/>
    </xf>
    <xf numFmtId="193" fontId="16" fillId="6" borderId="3" xfId="0" applyNumberFormat="1" applyFont="1" applyFill="1" applyBorder="1" applyAlignment="1" applyProtection="1">
      <alignment horizontal="right" vertical="center"/>
      <protection locked="0"/>
    </xf>
    <xf numFmtId="3" fontId="1" fillId="6" borderId="3" xfId="0" applyNumberFormat="1" applyFont="1" applyFill="1" applyBorder="1" applyAlignment="1" applyProtection="1">
      <alignment horizontal="right" vertical="center"/>
      <protection locked="0"/>
    </xf>
    <xf numFmtId="167" fontId="1" fillId="0" borderId="0" xfId="0" applyNumberFormat="1" applyFont="1" applyBorder="1" applyAlignment="1" applyProtection="1">
      <alignment horizontal="right" vertical="center"/>
    </xf>
    <xf numFmtId="172" fontId="16" fillId="6" borderId="3" xfId="0" applyNumberFormat="1" applyFont="1" applyFill="1" applyBorder="1" applyAlignment="1" applyProtection="1">
      <alignment horizontal="right" vertical="center"/>
      <protection locked="0"/>
    </xf>
    <xf numFmtId="172" fontId="1" fillId="0" borderId="3" xfId="0" applyNumberFormat="1" applyFont="1" applyBorder="1" applyAlignment="1" applyProtection="1">
      <alignment horizontal="right" vertical="center"/>
    </xf>
    <xf numFmtId="169" fontId="16" fillId="6" borderId="3" xfId="0" applyNumberFormat="1" applyFont="1" applyFill="1" applyBorder="1" applyAlignment="1" applyProtection="1">
      <alignment horizontal="right" vertical="center"/>
      <protection locked="0"/>
    </xf>
    <xf numFmtId="168" fontId="16" fillId="6" borderId="3" xfId="0" applyNumberFormat="1" applyFont="1" applyFill="1" applyBorder="1" applyAlignment="1" applyProtection="1">
      <alignment horizontal="right" vertical="center"/>
      <protection locked="0"/>
    </xf>
    <xf numFmtId="3" fontId="1" fillId="0" borderId="3" xfId="0" applyNumberFormat="1" applyFont="1" applyBorder="1" applyAlignment="1" applyProtection="1">
      <alignment horizontal="right" vertical="center"/>
    </xf>
    <xf numFmtId="0" fontId="4" fillId="0" borderId="3" xfId="0" applyNumberFormat="1" applyFont="1" applyFill="1" applyBorder="1" applyAlignment="1" applyProtection="1">
      <alignment vertical="center" readingOrder="1"/>
    </xf>
    <xf numFmtId="173" fontId="1" fillId="6" borderId="3" xfId="0" applyNumberFormat="1" applyFont="1" applyFill="1" applyBorder="1" applyAlignment="1" applyProtection="1">
      <alignment horizontal="right" vertical="center"/>
      <protection locked="0"/>
    </xf>
    <xf numFmtId="175" fontId="16" fillId="6" borderId="3" xfId="0" applyNumberFormat="1" applyFont="1" applyFill="1" applyBorder="1" applyAlignment="1" applyProtection="1">
      <alignment horizontal="right" vertical="center"/>
      <protection locked="0"/>
    </xf>
    <xf numFmtId="179" fontId="16" fillId="6" borderId="3" xfId="0" applyNumberFormat="1" applyFont="1" applyFill="1" applyBorder="1" applyAlignment="1" applyProtection="1">
      <alignment horizontal="right" vertical="center"/>
      <protection locked="0"/>
    </xf>
    <xf numFmtId="180" fontId="16" fillId="6" borderId="3" xfId="0" applyNumberFormat="1" applyFont="1" applyFill="1" applyBorder="1" applyAlignment="1" applyProtection="1">
      <alignment horizontal="right" vertical="center"/>
      <protection locked="0"/>
    </xf>
    <xf numFmtId="176" fontId="16" fillId="6" borderId="3" xfId="0" applyNumberFormat="1" applyFont="1" applyFill="1" applyBorder="1" applyAlignment="1" applyProtection="1">
      <alignment horizontal="right" vertical="center"/>
      <protection locked="0"/>
    </xf>
    <xf numFmtId="0" fontId="16" fillId="6" borderId="3" xfId="0" applyNumberFormat="1" applyFont="1" applyFill="1" applyBorder="1" applyAlignment="1" applyProtection="1">
      <alignment horizontal="right" vertical="center"/>
      <protection locked="0"/>
    </xf>
    <xf numFmtId="174" fontId="16" fillId="6" borderId="3" xfId="0" applyNumberFormat="1" applyFont="1" applyFill="1" applyBorder="1" applyAlignment="1" applyProtection="1">
      <alignment horizontal="right" vertical="center"/>
      <protection locked="0"/>
    </xf>
    <xf numFmtId="177" fontId="16" fillId="6" borderId="3" xfId="0" applyNumberFormat="1" applyFont="1" applyFill="1" applyBorder="1" applyAlignment="1" applyProtection="1">
      <alignment horizontal="right" vertical="center"/>
      <protection locked="0"/>
    </xf>
    <xf numFmtId="10" fontId="16" fillId="6" borderId="3" xfId="3" applyNumberFormat="1" applyFont="1" applyFill="1" applyBorder="1" applyAlignment="1" applyProtection="1">
      <alignment horizontal="right" vertical="center"/>
      <protection locked="0"/>
    </xf>
    <xf numFmtId="10" fontId="1" fillId="0" borderId="3" xfId="3" applyNumberFormat="1" applyFont="1" applyBorder="1" applyAlignment="1" applyProtection="1">
      <alignment horizontal="right" vertical="center"/>
    </xf>
    <xf numFmtId="3" fontId="1" fillId="0" borderId="10" xfId="0" applyNumberFormat="1" applyFont="1" applyBorder="1" applyAlignment="1" applyProtection="1">
      <alignment horizontal="right" vertical="center"/>
    </xf>
    <xf numFmtId="2" fontId="10" fillId="0" borderId="10" xfId="0" applyNumberFormat="1" applyFont="1" applyBorder="1" applyAlignment="1" applyProtection="1">
      <alignment horizontal="left" vertical="center"/>
    </xf>
    <xf numFmtId="10" fontId="4" fillId="0" borderId="9" xfId="3" applyNumberFormat="1" applyFont="1" applyBorder="1" applyAlignment="1" applyProtection="1">
      <alignment horizontal="right" vertical="center"/>
    </xf>
    <xf numFmtId="2" fontId="17" fillId="0" borderId="9" xfId="0" applyNumberFormat="1" applyFont="1" applyBorder="1" applyAlignment="1" applyProtection="1">
      <alignment horizontal="center" vertical="center"/>
    </xf>
    <xf numFmtId="0" fontId="25" fillId="3" borderId="3" xfId="0" applyNumberFormat="1" applyFont="1" applyFill="1" applyBorder="1" applyAlignment="1" applyProtection="1">
      <alignment vertical="center" readingOrder="1"/>
    </xf>
    <xf numFmtId="0" fontId="6" fillId="6" borderId="3" xfId="0" applyNumberFormat="1" applyFont="1" applyFill="1" applyBorder="1" applyAlignment="1" applyProtection="1">
      <alignment horizontal="center" vertical="center" wrapText="1"/>
      <protection locked="0"/>
    </xf>
    <xf numFmtId="2" fontId="11" fillId="0" borderId="5" xfId="0" applyNumberFormat="1" applyFont="1" applyFill="1" applyBorder="1" applyAlignment="1" applyProtection="1">
      <alignment horizontal="left" vertical="center"/>
    </xf>
    <xf numFmtId="2" fontId="17" fillId="0" borderId="0" xfId="0" applyNumberFormat="1" applyFont="1" applyBorder="1" applyAlignment="1" applyProtection="1">
      <alignment horizontal="center" vertical="center"/>
    </xf>
    <xf numFmtId="2" fontId="13" fillId="0" borderId="18" xfId="0" applyNumberFormat="1" applyFont="1" applyFill="1" applyBorder="1" applyAlignment="1" applyProtection="1">
      <alignment vertical="center"/>
    </xf>
    <xf numFmtId="2" fontId="13" fillId="0" borderId="19" xfId="0" applyNumberFormat="1" applyFont="1" applyFill="1" applyBorder="1" applyAlignment="1" applyProtection="1">
      <alignment vertical="center"/>
    </xf>
    <xf numFmtId="1" fontId="12" fillId="0" borderId="4" xfId="0" applyNumberFormat="1" applyFont="1" applyBorder="1" applyAlignment="1" applyProtection="1">
      <alignment horizontal="center" vertical="center"/>
    </xf>
    <xf numFmtId="2" fontId="28" fillId="9" borderId="30" xfId="0" applyNumberFormat="1" applyFont="1" applyFill="1" applyBorder="1" applyAlignment="1" applyProtection="1">
      <alignment vertical="center"/>
    </xf>
    <xf numFmtId="49" fontId="39" fillId="9" borderId="31" xfId="0" applyNumberFormat="1" applyFont="1" applyFill="1" applyBorder="1" applyAlignment="1" applyProtection="1">
      <alignment horizontal="center" vertical="center"/>
    </xf>
    <xf numFmtId="49" fontId="39" fillId="9" borderId="32" xfId="0" applyNumberFormat="1" applyFont="1" applyFill="1" applyBorder="1" applyAlignment="1" applyProtection="1">
      <alignment horizontal="center" vertical="center"/>
    </xf>
    <xf numFmtId="2" fontId="58" fillId="9" borderId="26" xfId="0" applyNumberFormat="1" applyFont="1" applyFill="1" applyBorder="1" applyAlignment="1" applyProtection="1">
      <alignment horizontal="left" vertical="center"/>
    </xf>
    <xf numFmtId="49" fontId="83" fillId="9" borderId="25" xfId="0" applyNumberFormat="1" applyFont="1" applyFill="1" applyBorder="1" applyAlignment="1" applyProtection="1">
      <alignment horizontal="right" vertical="center"/>
    </xf>
    <xf numFmtId="2" fontId="84" fillId="9" borderId="27" xfId="0" applyNumberFormat="1" applyFont="1" applyFill="1" applyBorder="1" applyAlignment="1" applyProtection="1">
      <alignment horizontal="left" vertical="center"/>
    </xf>
    <xf numFmtId="0" fontId="4" fillId="2" borderId="5" xfId="0" applyNumberFormat="1" applyFont="1" applyFill="1" applyBorder="1" applyAlignment="1" applyProtection="1">
      <alignment vertical="center" readingOrder="1"/>
    </xf>
    <xf numFmtId="4" fontId="4" fillId="2" borderId="0" xfId="0" quotePrefix="1" applyNumberFormat="1" applyFont="1" applyFill="1" applyBorder="1" applyAlignment="1" applyProtection="1">
      <alignment horizontal="left" vertical="center"/>
    </xf>
    <xf numFmtId="4" fontId="4" fillId="2" borderId="0" xfId="0" quotePrefix="1" applyNumberFormat="1" applyFont="1" applyFill="1" applyBorder="1" applyAlignment="1" applyProtection="1">
      <alignment horizontal="right" vertical="center"/>
    </xf>
    <xf numFmtId="4" fontId="4" fillId="2" borderId="0" xfId="0" applyNumberFormat="1" applyFont="1" applyFill="1" applyBorder="1" applyAlignment="1" applyProtection="1">
      <alignment vertical="center"/>
    </xf>
    <xf numFmtId="4" fontId="15" fillId="0" borderId="12" xfId="0" quotePrefix="1" applyNumberFormat="1" applyFont="1" applyFill="1" applyBorder="1" applyAlignment="1" applyProtection="1">
      <alignment horizontal="left" vertical="center"/>
    </xf>
    <xf numFmtId="0" fontId="9" fillId="2" borderId="5" xfId="0" applyNumberFormat="1" applyFont="1" applyFill="1" applyBorder="1" applyAlignment="1" applyProtection="1">
      <alignment vertical="center" readingOrder="1"/>
    </xf>
    <xf numFmtId="4" fontId="51" fillId="2" borderId="0" xfId="0" applyNumberFormat="1" applyFont="1" applyFill="1" applyBorder="1" applyAlignment="1" applyProtection="1">
      <alignment horizontal="left" vertical="center"/>
    </xf>
    <xf numFmtId="4" fontId="15" fillId="0" borderId="15" xfId="0" quotePrefix="1" applyNumberFormat="1" applyFont="1" applyFill="1" applyBorder="1" applyAlignment="1" applyProtection="1">
      <alignment horizontal="left" vertical="center"/>
    </xf>
    <xf numFmtId="0" fontId="39" fillId="13" borderId="0" xfId="0" applyFont="1" applyFill="1" applyBorder="1" applyAlignment="1" applyProtection="1">
      <alignment horizontal="right" vertical="center" wrapText="1"/>
    </xf>
    <xf numFmtId="4" fontId="4" fillId="2" borderId="11" xfId="0" quotePrefix="1" applyNumberFormat="1" applyFont="1" applyFill="1" applyBorder="1" applyAlignment="1" applyProtection="1">
      <alignment horizontal="left" vertical="center"/>
    </xf>
    <xf numFmtId="4" fontId="4" fillId="2" borderId="11" xfId="0" quotePrefix="1" applyNumberFormat="1" applyFont="1" applyFill="1" applyBorder="1" applyAlignment="1" applyProtection="1">
      <alignment horizontal="right" vertical="center"/>
    </xf>
    <xf numFmtId="2" fontId="42" fillId="13" borderId="0" xfId="0" applyNumberFormat="1" applyFont="1" applyFill="1" applyBorder="1" applyAlignment="1" applyProtection="1">
      <alignment vertical="center"/>
    </xf>
    <xf numFmtId="0" fontId="42" fillId="13" borderId="0" xfId="0" applyFont="1" applyFill="1" applyBorder="1" applyAlignment="1" applyProtection="1">
      <alignment vertical="center"/>
    </xf>
    <xf numFmtId="2" fontId="0" fillId="13" borderId="0" xfId="0" applyNumberFormat="1" applyFill="1" applyBorder="1" applyAlignment="1" applyProtection="1">
      <alignment vertical="center"/>
    </xf>
    <xf numFmtId="4" fontId="15" fillId="0" borderId="0" xfId="0" quotePrefix="1" applyNumberFormat="1" applyFont="1" applyFill="1" applyBorder="1" applyAlignment="1" applyProtection="1">
      <alignment horizontal="left" vertical="center"/>
    </xf>
    <xf numFmtId="2" fontId="41" fillId="3" borderId="7" xfId="0" applyNumberFormat="1" applyFont="1" applyFill="1" applyBorder="1" applyAlignment="1" applyProtection="1">
      <alignment horizontal="center" vertical="center"/>
    </xf>
    <xf numFmtId="2" fontId="22" fillId="3" borderId="7" xfId="0" applyNumberFormat="1" applyFont="1" applyFill="1" applyBorder="1" applyAlignment="1" applyProtection="1">
      <alignment horizontal="center" vertical="center"/>
    </xf>
    <xf numFmtId="2" fontId="11" fillId="3" borderId="7" xfId="0" applyNumberFormat="1" applyFont="1" applyFill="1" applyBorder="1" applyAlignment="1" applyProtection="1">
      <alignment horizontal="left" vertical="center"/>
    </xf>
    <xf numFmtId="0" fontId="4" fillId="0" borderId="8" xfId="0" applyNumberFormat="1" applyFont="1" applyBorder="1" applyAlignment="1" applyProtection="1">
      <alignment vertical="center" readingOrder="1"/>
    </xf>
    <xf numFmtId="165" fontId="1" fillId="0" borderId="7" xfId="0" applyNumberFormat="1" applyFont="1" applyBorder="1" applyAlignment="1" applyProtection="1">
      <alignment horizontal="right" vertical="center"/>
    </xf>
    <xf numFmtId="165" fontId="1" fillId="0" borderId="7" xfId="0" applyNumberFormat="1" applyFont="1" applyBorder="1" applyAlignment="1" applyProtection="1">
      <alignment horizontal="center" vertical="center"/>
    </xf>
    <xf numFmtId="165" fontId="1" fillId="0" borderId="9" xfId="0" applyNumberFormat="1" applyFont="1" applyBorder="1" applyAlignment="1" applyProtection="1">
      <alignment horizontal="center" vertical="center"/>
    </xf>
    <xf numFmtId="2" fontId="11" fillId="0" borderId="9" xfId="0" applyNumberFormat="1" applyFont="1" applyFill="1" applyBorder="1" applyAlignment="1" applyProtection="1">
      <alignment horizontal="left" vertical="center"/>
    </xf>
    <xf numFmtId="0" fontId="0" fillId="0" borderId="0" xfId="0" applyBorder="1" applyAlignment="1">
      <alignment vertical="center" readingOrder="1"/>
    </xf>
    <xf numFmtId="3" fontId="1" fillId="0" borderId="11" xfId="0" applyNumberFormat="1" applyFont="1" applyFill="1" applyBorder="1" applyAlignment="1" applyProtection="1">
      <alignment horizontal="center" vertical="center"/>
    </xf>
    <xf numFmtId="2" fontId="11" fillId="0" borderId="0" xfId="0" applyNumberFormat="1" applyFont="1" applyFill="1" applyBorder="1" applyAlignment="1" applyProtection="1">
      <alignment horizontal="left" vertical="center"/>
    </xf>
    <xf numFmtId="2" fontId="11" fillId="0" borderId="11" xfId="0" applyNumberFormat="1" applyFont="1" applyFill="1" applyBorder="1" applyAlignment="1" applyProtection="1">
      <alignment horizontal="left" vertical="center"/>
    </xf>
    <xf numFmtId="2" fontId="22" fillId="0" borderId="5" xfId="0" applyNumberFormat="1" applyFont="1" applyFill="1" applyBorder="1" applyAlignment="1" applyProtection="1">
      <alignment horizontal="center" vertical="center"/>
    </xf>
    <xf numFmtId="0" fontId="4" fillId="0" borderId="10" xfId="0" applyNumberFormat="1" applyFont="1" applyBorder="1" applyAlignment="1" applyProtection="1">
      <alignment vertical="center" readingOrder="1"/>
    </xf>
    <xf numFmtId="165" fontId="1" fillId="0" borderId="9" xfId="0" applyNumberFormat="1" applyFont="1" applyBorder="1" applyAlignment="1" applyProtection="1">
      <alignment horizontal="right" vertical="center"/>
    </xf>
    <xf numFmtId="0" fontId="4" fillId="0" borderId="39" xfId="0" applyNumberFormat="1" applyFont="1" applyBorder="1" applyAlignment="1" applyProtection="1">
      <alignment vertical="center" readingOrder="1"/>
    </xf>
    <xf numFmtId="165" fontId="1" fillId="0" borderId="11" xfId="0" applyNumberFormat="1" applyFont="1" applyBorder="1" applyAlignment="1" applyProtection="1">
      <alignment horizontal="right" vertical="center"/>
    </xf>
    <xf numFmtId="165" fontId="1" fillId="0" borderId="11" xfId="0" applyNumberFormat="1" applyFont="1" applyBorder="1" applyAlignment="1" applyProtection="1">
      <alignment horizontal="center" vertical="center"/>
    </xf>
    <xf numFmtId="0" fontId="22" fillId="0" borderId="3" xfId="0" applyNumberFormat="1" applyFont="1" applyFill="1" applyBorder="1" applyAlignment="1" applyProtection="1">
      <alignment vertical="center" wrapText="1" readingOrder="1"/>
    </xf>
    <xf numFmtId="0" fontId="57" fillId="0" borderId="0" xfId="0" applyNumberFormat="1" applyFont="1" applyFill="1" applyBorder="1" applyAlignment="1" applyProtection="1">
      <alignment horizontal="center" vertical="center"/>
      <protection locked="0"/>
    </xf>
    <xf numFmtId="4" fontId="1" fillId="2" borderId="0" xfId="0" applyNumberFormat="1" applyFont="1" applyFill="1" applyBorder="1" applyAlignment="1" applyProtection="1">
      <alignment horizontal="right" vertical="center"/>
    </xf>
    <xf numFmtId="4" fontId="1" fillId="2" borderId="0" xfId="0" applyNumberFormat="1" applyFont="1" applyFill="1" applyBorder="1" applyAlignment="1" applyProtection="1">
      <alignment horizontal="left" vertical="center"/>
    </xf>
    <xf numFmtId="4" fontId="3" fillId="2" borderId="0" xfId="0" applyNumberFormat="1" applyFont="1" applyFill="1" applyBorder="1" applyAlignment="1" applyProtection="1">
      <alignment horizontal="left" vertical="center"/>
    </xf>
    <xf numFmtId="2" fontId="9" fillId="13" borderId="0" xfId="0" applyNumberFormat="1" applyFont="1" applyFill="1" applyAlignment="1" applyProtection="1">
      <alignment horizontal="left"/>
    </xf>
    <xf numFmtId="49" fontId="1" fillId="7" borderId="28" xfId="0" applyNumberFormat="1" applyFont="1" applyFill="1" applyBorder="1" applyAlignment="1" applyProtection="1">
      <alignment horizontal="center"/>
    </xf>
    <xf numFmtId="49" fontId="1" fillId="6" borderId="25" xfId="0" applyNumberFormat="1" applyFont="1" applyFill="1" applyBorder="1" applyAlignment="1" applyProtection="1">
      <alignment horizontal="center"/>
      <protection locked="0"/>
    </xf>
    <xf numFmtId="49" fontId="39" fillId="9" borderId="44" xfId="0" applyNumberFormat="1" applyFont="1" applyFill="1" applyBorder="1" applyAlignment="1" applyProtection="1">
      <alignment horizontal="center"/>
    </xf>
    <xf numFmtId="49" fontId="39" fillId="9" borderId="45" xfId="0" applyNumberFormat="1" applyFont="1" applyFill="1" applyBorder="1" applyAlignment="1" applyProtection="1">
      <alignment horizontal="center"/>
    </xf>
    <xf numFmtId="2" fontId="7" fillId="0" borderId="0" xfId="0" applyNumberFormat="1" applyFont="1" applyFill="1" applyProtection="1"/>
    <xf numFmtId="2" fontId="0" fillId="0" borderId="0" xfId="0" applyNumberFormat="1" applyFill="1" applyProtection="1"/>
    <xf numFmtId="0" fontId="4" fillId="3" borderId="3" xfId="0" applyNumberFormat="1" applyFont="1" applyFill="1" applyBorder="1" applyAlignment="1">
      <alignment vertical="center" readingOrder="1"/>
    </xf>
    <xf numFmtId="189" fontId="1" fillId="0" borderId="3" xfId="0" applyNumberFormat="1" applyFont="1" applyBorder="1" applyAlignment="1" applyProtection="1">
      <alignment horizontal="right" vertical="center" readingOrder="1"/>
    </xf>
    <xf numFmtId="2" fontId="11" fillId="0" borderId="3" xfId="0" applyNumberFormat="1" applyFont="1" applyFill="1" applyBorder="1" applyAlignment="1" applyProtection="1">
      <alignment horizontal="left" vertical="center" readingOrder="1"/>
    </xf>
    <xf numFmtId="10" fontId="4" fillId="0" borderId="3" xfId="3" applyNumberFormat="1" applyFont="1" applyBorder="1" applyAlignment="1" applyProtection="1">
      <alignment horizontal="right" vertical="center" readingOrder="1"/>
    </xf>
    <xf numFmtId="2" fontId="17" fillId="0" borderId="3" xfId="0" applyNumberFormat="1" applyFont="1" applyBorder="1" applyAlignment="1" applyProtection="1">
      <alignment horizontal="center" vertical="center" readingOrder="1"/>
    </xf>
    <xf numFmtId="2" fontId="4" fillId="0" borderId="0" xfId="0" applyNumberFormat="1" applyFont="1" applyAlignment="1" applyProtection="1">
      <alignment vertical="center" readingOrder="1"/>
    </xf>
    <xf numFmtId="0" fontId="4" fillId="0" borderId="3" xfId="0" applyNumberFormat="1" applyFont="1" applyBorder="1" applyAlignment="1">
      <alignment vertical="center" readingOrder="1"/>
    </xf>
    <xf numFmtId="43" fontId="1" fillId="0" borderId="3" xfId="1" applyNumberFormat="1" applyFont="1" applyBorder="1" applyAlignment="1" applyProtection="1">
      <alignment horizontal="right" vertical="center" readingOrder="1"/>
    </xf>
    <xf numFmtId="3" fontId="1" fillId="0" borderId="3" xfId="0" applyNumberFormat="1" applyFont="1" applyBorder="1" applyAlignment="1" applyProtection="1">
      <alignment horizontal="right" vertical="center" readingOrder="1"/>
    </xf>
    <xf numFmtId="190" fontId="1" fillId="0" borderId="3" xfId="0" applyNumberFormat="1" applyFont="1" applyBorder="1" applyAlignment="1" applyProtection="1">
      <alignment horizontal="right" vertical="center" readingOrder="1"/>
    </xf>
    <xf numFmtId="3" fontId="1" fillId="0" borderId="3" xfId="0" quotePrefix="1" applyNumberFormat="1" applyFont="1" applyBorder="1" applyAlignment="1" applyProtection="1">
      <alignment horizontal="right" vertical="center" readingOrder="1"/>
    </xf>
    <xf numFmtId="178" fontId="1" fillId="0" borderId="3" xfId="0" applyNumberFormat="1" applyFont="1" applyBorder="1" applyAlignment="1" applyProtection="1">
      <alignment horizontal="right" vertical="center" readingOrder="1"/>
    </xf>
    <xf numFmtId="170" fontId="1" fillId="0" borderId="3" xfId="0" applyNumberFormat="1" applyFont="1" applyBorder="1" applyAlignment="1" applyProtection="1">
      <alignment horizontal="right" vertical="center" readingOrder="1"/>
    </xf>
    <xf numFmtId="170" fontId="1" fillId="0" borderId="3" xfId="0" quotePrefix="1" applyNumberFormat="1" applyFont="1" applyBorder="1" applyAlignment="1" applyProtection="1">
      <alignment horizontal="right" vertical="center" readingOrder="1"/>
    </xf>
    <xf numFmtId="10" fontId="1" fillId="0" borderId="3" xfId="3" applyNumberFormat="1" applyFont="1" applyBorder="1" applyAlignment="1" applyProtection="1">
      <alignment horizontal="right" vertical="center" readingOrder="1"/>
    </xf>
    <xf numFmtId="175" fontId="1" fillId="0" borderId="3" xfId="3" applyNumberFormat="1" applyFont="1" applyBorder="1" applyAlignment="1" applyProtection="1">
      <alignment horizontal="right" vertical="center" readingOrder="1"/>
    </xf>
    <xf numFmtId="0" fontId="22" fillId="0" borderId="3" xfId="0" applyNumberFormat="1" applyFont="1" applyFill="1" applyBorder="1" applyAlignment="1">
      <alignment vertical="center" readingOrder="1"/>
    </xf>
    <xf numFmtId="182" fontId="1" fillId="0" borderId="3" xfId="0" applyNumberFormat="1" applyFont="1" applyBorder="1" applyAlignment="1" applyProtection="1">
      <alignment horizontal="right" vertical="center" readingOrder="1"/>
    </xf>
    <xf numFmtId="181" fontId="1" fillId="0" borderId="3" xfId="0" applyNumberFormat="1" applyFont="1" applyBorder="1" applyAlignment="1" applyProtection="1">
      <alignment horizontal="right" vertical="center" readingOrder="1"/>
    </xf>
    <xf numFmtId="185" fontId="1" fillId="0" borderId="3" xfId="3" applyNumberFormat="1" applyFont="1" applyBorder="1" applyAlignment="1" applyProtection="1">
      <alignment horizontal="right" vertical="center" readingOrder="1"/>
    </xf>
    <xf numFmtId="183" fontId="26" fillId="0" borderId="3" xfId="3" applyNumberFormat="1" applyFont="1" applyBorder="1" applyAlignment="1" applyProtection="1">
      <alignment horizontal="right" vertical="center" readingOrder="1"/>
    </xf>
    <xf numFmtId="2" fontId="27" fillId="0" borderId="3" xfId="0" applyNumberFormat="1" applyFont="1" applyFill="1" applyBorder="1" applyAlignment="1" applyProtection="1">
      <alignment horizontal="left" vertical="center" readingOrder="1"/>
    </xf>
    <xf numFmtId="184" fontId="1" fillId="0" borderId="3" xfId="0" applyNumberFormat="1" applyFont="1" applyBorder="1" applyAlignment="1" applyProtection="1">
      <alignment horizontal="right" vertical="center" readingOrder="1"/>
    </xf>
    <xf numFmtId="186" fontId="1" fillId="0" borderId="3" xfId="3" applyNumberFormat="1" applyFont="1" applyBorder="1" applyAlignment="1" applyProtection="1">
      <alignment horizontal="right" vertical="center" readingOrder="1"/>
    </xf>
    <xf numFmtId="166" fontId="1" fillId="0" borderId="3" xfId="0" applyNumberFormat="1" applyFont="1" applyBorder="1" applyAlignment="1" applyProtection="1">
      <alignment horizontal="right" vertical="center" readingOrder="1"/>
    </xf>
    <xf numFmtId="166" fontId="1" fillId="0" borderId="3" xfId="0" quotePrefix="1" applyNumberFormat="1" applyFont="1" applyBorder="1" applyAlignment="1" applyProtection="1">
      <alignment horizontal="right" vertical="center" readingOrder="1"/>
    </xf>
    <xf numFmtId="0" fontId="4" fillId="11" borderId="3" xfId="0" applyNumberFormat="1" applyFont="1" applyFill="1" applyBorder="1" applyAlignment="1">
      <alignment vertical="center" readingOrder="1"/>
    </xf>
    <xf numFmtId="2" fontId="23" fillId="3" borderId="3" xfId="0" applyNumberFormat="1" applyFont="1" applyFill="1" applyBorder="1" applyAlignment="1" applyProtection="1">
      <alignment vertical="center"/>
    </xf>
    <xf numFmtId="3" fontId="6" fillId="0" borderId="3" xfId="0" applyNumberFormat="1" applyFont="1" applyBorder="1" applyAlignment="1" applyProtection="1">
      <alignment horizontal="right" vertical="center"/>
    </xf>
    <xf numFmtId="4" fontId="19" fillId="0" borderId="3" xfId="0" applyNumberFormat="1" applyFont="1" applyBorder="1" applyAlignment="1" applyProtection="1">
      <alignment horizontal="center" vertical="center"/>
    </xf>
    <xf numFmtId="172" fontId="4" fillId="0" borderId="3" xfId="0" quotePrefix="1" applyNumberFormat="1" applyFont="1" applyBorder="1" applyAlignment="1" applyProtection="1">
      <alignment horizontal="right" vertical="center"/>
    </xf>
    <xf numFmtId="2" fontId="73" fillId="0" borderId="3" xfId="0" applyNumberFormat="1" applyFont="1" applyBorder="1" applyAlignment="1" applyProtection="1">
      <alignment horizontal="center" vertical="center"/>
    </xf>
    <xf numFmtId="2" fontId="4" fillId="0" borderId="0" xfId="0" applyNumberFormat="1" applyFont="1" applyAlignment="1" applyProtection="1">
      <alignment vertical="center"/>
    </xf>
    <xf numFmtId="2" fontId="23" fillId="0" borderId="3" xfId="0" applyNumberFormat="1" applyFont="1" applyBorder="1" applyAlignment="1" applyProtection="1">
      <alignment vertical="center"/>
    </xf>
    <xf numFmtId="166" fontId="4" fillId="0" borderId="3" xfId="0" quotePrefix="1" applyNumberFormat="1" applyFont="1" applyBorder="1" applyAlignment="1" applyProtection="1">
      <alignment horizontal="right" vertical="center"/>
    </xf>
    <xf numFmtId="1" fontId="73" fillId="0" borderId="3" xfId="0" applyNumberFormat="1" applyFont="1" applyBorder="1" applyAlignment="1" applyProtection="1">
      <alignment horizontal="center" vertical="center"/>
    </xf>
    <xf numFmtId="3" fontId="4" fillId="0" borderId="0" xfId="0" applyNumberFormat="1" applyFont="1" applyAlignment="1" applyProtection="1">
      <alignment horizontal="right" vertical="center"/>
    </xf>
    <xf numFmtId="2" fontId="23" fillId="0" borderId="3" xfId="0" applyNumberFormat="1" applyFont="1" applyFill="1" applyBorder="1" applyAlignment="1" applyProtection="1">
      <alignment vertical="center"/>
    </xf>
    <xf numFmtId="169" fontId="4" fillId="0" borderId="3" xfId="0" quotePrefix="1" applyNumberFormat="1" applyFont="1" applyBorder="1" applyAlignment="1" applyProtection="1">
      <alignment horizontal="right" vertical="center"/>
    </xf>
    <xf numFmtId="168" fontId="4" fillId="0" borderId="3" xfId="0" quotePrefix="1" applyNumberFormat="1" applyFont="1" applyBorder="1" applyAlignment="1" applyProtection="1">
      <alignment horizontal="right" vertical="center"/>
    </xf>
    <xf numFmtId="4" fontId="6" fillId="0" borderId="3" xfId="0" applyNumberFormat="1" applyFont="1" applyBorder="1" applyAlignment="1" applyProtection="1">
      <alignment horizontal="right" vertical="center"/>
    </xf>
    <xf numFmtId="173" fontId="4" fillId="0" borderId="3" xfId="0" quotePrefix="1" applyNumberFormat="1" applyFont="1" applyBorder="1" applyAlignment="1" applyProtection="1">
      <alignment horizontal="right" vertical="center"/>
    </xf>
    <xf numFmtId="174" fontId="4" fillId="0" borderId="3" xfId="0" quotePrefix="1" applyNumberFormat="1" applyFont="1" applyBorder="1" applyAlignment="1" applyProtection="1">
      <alignment horizontal="right" vertical="center"/>
    </xf>
    <xf numFmtId="171" fontId="6" fillId="0" borderId="3" xfId="3" applyNumberFormat="1" applyFont="1" applyBorder="1" applyAlignment="1" applyProtection="1">
      <alignment horizontal="right" vertical="center"/>
    </xf>
    <xf numFmtId="10" fontId="6" fillId="0" borderId="3" xfId="3" applyNumberFormat="1" applyFont="1" applyBorder="1" applyAlignment="1" applyProtection="1">
      <alignment horizontal="right" vertical="center"/>
    </xf>
    <xf numFmtId="10" fontId="4" fillId="0" borderId="3" xfId="3" quotePrefix="1" applyNumberFormat="1" applyFont="1" applyBorder="1" applyAlignment="1" applyProtection="1">
      <alignment horizontal="right" vertical="center"/>
    </xf>
    <xf numFmtId="0" fontId="4" fillId="0" borderId="0" xfId="0" applyNumberFormat="1" applyFont="1" applyFill="1" applyBorder="1" applyAlignment="1" applyProtection="1">
      <alignment readingOrder="1"/>
    </xf>
    <xf numFmtId="4" fontId="4" fillId="0" borderId="0" xfId="0" applyNumberFormat="1" applyFont="1" applyFill="1" applyBorder="1" applyProtection="1"/>
    <xf numFmtId="0" fontId="4" fillId="0" borderId="46" xfId="0" applyNumberFormat="1" applyFont="1" applyFill="1" applyBorder="1" applyAlignment="1" applyProtection="1">
      <alignment readingOrder="1"/>
    </xf>
    <xf numFmtId="4" fontId="4" fillId="0" borderId="47" xfId="0" quotePrefix="1" applyNumberFormat="1" applyFont="1" applyFill="1" applyBorder="1" applyAlignment="1" applyProtection="1">
      <alignment horizontal="left"/>
    </xf>
    <xf numFmtId="4" fontId="18" fillId="0" borderId="47" xfId="0" quotePrefix="1" applyNumberFormat="1" applyFont="1" applyFill="1" applyBorder="1" applyAlignment="1" applyProtection="1">
      <alignment horizontal="left"/>
    </xf>
    <xf numFmtId="4" fontId="4" fillId="0" borderId="47" xfId="0" applyNumberFormat="1" applyFont="1" applyFill="1" applyBorder="1" applyProtection="1"/>
    <xf numFmtId="4" fontId="18" fillId="0" borderId="48" xfId="0" quotePrefix="1" applyNumberFormat="1" applyFont="1" applyFill="1" applyBorder="1" applyAlignment="1" applyProtection="1">
      <alignment horizontal="left"/>
    </xf>
    <xf numFmtId="3" fontId="51" fillId="6" borderId="3" xfId="0" applyNumberFormat="1" applyFont="1" applyFill="1" applyBorder="1" applyAlignment="1" applyProtection="1">
      <alignment horizontal="center" vertical="center"/>
    </xf>
    <xf numFmtId="3" fontId="1" fillId="6" borderId="3" xfId="0" applyNumberFormat="1" applyFont="1" applyFill="1" applyBorder="1" applyAlignment="1" applyProtection="1">
      <alignment horizontal="right" vertical="center"/>
    </xf>
    <xf numFmtId="3" fontId="16" fillId="6" borderId="3" xfId="0" applyNumberFormat="1" applyFont="1" applyFill="1" applyBorder="1" applyAlignment="1" applyProtection="1">
      <alignment horizontal="right" vertical="center"/>
    </xf>
    <xf numFmtId="192" fontId="16" fillId="6" borderId="3" xfId="0" applyNumberFormat="1" applyFont="1" applyFill="1" applyBorder="1" applyAlignment="1" applyProtection="1">
      <alignment horizontal="right" vertical="center"/>
    </xf>
    <xf numFmtId="191" fontId="16" fillId="6" borderId="3" xfId="0" applyNumberFormat="1" applyFont="1" applyFill="1" applyBorder="1" applyAlignment="1" applyProtection="1">
      <alignment horizontal="right" vertical="center"/>
    </xf>
    <xf numFmtId="173" fontId="16" fillId="6" borderId="3" xfId="0" applyNumberFormat="1" applyFont="1" applyFill="1" applyBorder="1" applyAlignment="1" applyProtection="1">
      <alignment horizontal="right" vertical="center"/>
    </xf>
    <xf numFmtId="2" fontId="16" fillId="6" borderId="3" xfId="0" applyNumberFormat="1" applyFont="1" applyFill="1" applyBorder="1" applyAlignment="1" applyProtection="1">
      <alignment horizontal="right" vertical="center"/>
    </xf>
    <xf numFmtId="193" fontId="16" fillId="6" borderId="3" xfId="0" applyNumberFormat="1" applyFont="1" applyFill="1" applyBorder="1" applyAlignment="1" applyProtection="1">
      <alignment horizontal="right" vertical="center"/>
    </xf>
    <xf numFmtId="172" fontId="16" fillId="6" borderId="3" xfId="0" applyNumberFormat="1" applyFont="1" applyFill="1" applyBorder="1" applyAlignment="1" applyProtection="1">
      <alignment horizontal="right" vertical="center"/>
    </xf>
    <xf numFmtId="169" fontId="16" fillId="6" borderId="3" xfId="0" applyNumberFormat="1" applyFont="1" applyFill="1" applyBorder="1" applyAlignment="1" applyProtection="1">
      <alignment horizontal="right" vertical="center"/>
    </xf>
    <xf numFmtId="168" fontId="16" fillId="6" borderId="3" xfId="0" applyNumberFormat="1" applyFont="1" applyFill="1" applyBorder="1" applyAlignment="1" applyProtection="1">
      <alignment horizontal="right" vertical="center"/>
    </xf>
    <xf numFmtId="173" fontId="1" fillId="6" borderId="3" xfId="0" applyNumberFormat="1" applyFont="1" applyFill="1" applyBorder="1" applyAlignment="1" applyProtection="1">
      <alignment horizontal="right" vertical="center"/>
    </xf>
    <xf numFmtId="175" fontId="16" fillId="6" borderId="3" xfId="0" applyNumberFormat="1" applyFont="1" applyFill="1" applyBorder="1" applyAlignment="1" applyProtection="1">
      <alignment horizontal="right" vertical="center"/>
    </xf>
    <xf numFmtId="179" fontId="16" fillId="6" borderId="3" xfId="0" applyNumberFormat="1" applyFont="1" applyFill="1" applyBorder="1" applyAlignment="1" applyProtection="1">
      <alignment horizontal="right" vertical="center"/>
    </xf>
    <xf numFmtId="180" fontId="16" fillId="6" borderId="3" xfId="0" applyNumberFormat="1" applyFont="1" applyFill="1" applyBorder="1" applyAlignment="1" applyProtection="1">
      <alignment horizontal="right" vertical="center"/>
    </xf>
    <xf numFmtId="176" fontId="16" fillId="6" borderId="3" xfId="0" applyNumberFormat="1" applyFont="1" applyFill="1" applyBorder="1" applyAlignment="1" applyProtection="1">
      <alignment horizontal="right" vertical="center"/>
    </xf>
    <xf numFmtId="0" fontId="16" fillId="6" borderId="3" xfId="0" applyNumberFormat="1" applyFont="1" applyFill="1" applyBorder="1" applyAlignment="1" applyProtection="1">
      <alignment horizontal="right" vertical="center"/>
    </xf>
    <xf numFmtId="174" fontId="16" fillId="6" borderId="3" xfId="0" applyNumberFormat="1" applyFont="1" applyFill="1" applyBorder="1" applyAlignment="1" applyProtection="1">
      <alignment horizontal="right" vertical="center"/>
    </xf>
    <xf numFmtId="177" fontId="16" fillId="6" borderId="3" xfId="0" applyNumberFormat="1" applyFont="1" applyFill="1" applyBorder="1" applyAlignment="1" applyProtection="1">
      <alignment horizontal="right" vertical="center"/>
    </xf>
    <xf numFmtId="10" fontId="16" fillId="6" borderId="3" xfId="3" applyNumberFormat="1" applyFont="1" applyFill="1" applyBorder="1" applyAlignment="1" applyProtection="1">
      <alignment horizontal="right" vertical="center"/>
    </xf>
    <xf numFmtId="0" fontId="6" fillId="6" borderId="3" xfId="0" applyNumberFormat="1" applyFont="1" applyFill="1" applyBorder="1" applyAlignment="1" applyProtection="1">
      <alignment horizontal="center" vertical="center" wrapText="1"/>
    </xf>
    <xf numFmtId="172" fontId="1" fillId="6" borderId="3" xfId="0" applyNumberFormat="1" applyFont="1" applyFill="1" applyBorder="1" applyAlignment="1" applyProtection="1">
      <alignment horizontal="right" vertical="center"/>
      <protection locked="0"/>
    </xf>
    <xf numFmtId="0" fontId="4" fillId="6" borderId="8" xfId="0" applyNumberFormat="1" applyFont="1" applyFill="1" applyBorder="1" applyAlignment="1" applyProtection="1">
      <alignment vertical="top" wrapText="1" readingOrder="1"/>
      <protection locked="0"/>
    </xf>
    <xf numFmtId="0" fontId="4" fillId="6" borderId="7" xfId="0" applyFont="1" applyFill="1" applyBorder="1" applyAlignment="1" applyProtection="1">
      <alignment vertical="top" wrapText="1" readingOrder="1"/>
      <protection locked="0"/>
    </xf>
    <xf numFmtId="0" fontId="4" fillId="6" borderId="35" xfId="0" applyFont="1" applyFill="1" applyBorder="1" applyAlignment="1" applyProtection="1">
      <alignment vertical="top" wrapText="1" readingOrder="1"/>
      <protection locked="0"/>
    </xf>
    <xf numFmtId="0" fontId="9" fillId="3" borderId="8" xfId="0" applyNumberFormat="1" applyFont="1" applyFill="1" applyBorder="1" applyAlignment="1" applyProtection="1">
      <alignment vertical="center" readingOrder="1"/>
    </xf>
    <xf numFmtId="0" fontId="9" fillId="3" borderId="7" xfId="0" applyNumberFormat="1" applyFont="1" applyFill="1" applyBorder="1" applyAlignment="1" applyProtection="1">
      <alignment vertical="center" readingOrder="1"/>
    </xf>
    <xf numFmtId="0" fontId="0" fillId="0" borderId="35" xfId="0" applyBorder="1" applyAlignment="1">
      <alignment vertical="center" readingOrder="1"/>
    </xf>
    <xf numFmtId="2" fontId="20" fillId="0" borderId="17" xfId="0" applyNumberFormat="1" applyFont="1" applyFill="1" applyBorder="1" applyAlignment="1" applyProtection="1">
      <alignment horizontal="center" vertical="center"/>
    </xf>
    <xf numFmtId="0" fontId="16" fillId="0" borderId="22" xfId="0" applyFont="1" applyBorder="1" applyAlignment="1" applyProtection="1">
      <alignment horizontal="center" vertical="center"/>
    </xf>
    <xf numFmtId="0" fontId="16" fillId="0" borderId="23" xfId="0" applyFont="1" applyBorder="1" applyAlignment="1" applyProtection="1">
      <alignment horizontal="center" vertical="center"/>
    </xf>
    <xf numFmtId="0" fontId="15" fillId="3" borderId="3" xfId="0" applyNumberFormat="1" applyFont="1" applyFill="1" applyBorder="1" applyAlignment="1" applyProtection="1">
      <alignment vertical="center" readingOrder="1"/>
    </xf>
    <xf numFmtId="0" fontId="15" fillId="0" borderId="8" xfId="0" applyFont="1" applyBorder="1" applyAlignment="1" applyProtection="1">
      <alignment vertical="center"/>
    </xf>
    <xf numFmtId="0" fontId="22" fillId="0" borderId="3" xfId="0" applyNumberFormat="1" applyFont="1" applyFill="1" applyBorder="1" applyAlignment="1" applyProtection="1">
      <alignment vertical="center" wrapText="1" readingOrder="1"/>
    </xf>
    <xf numFmtId="2" fontId="20" fillId="0" borderId="17" xfId="0" applyNumberFormat="1" applyFont="1" applyFill="1" applyBorder="1" applyAlignment="1" applyProtection="1">
      <alignment horizontal="center"/>
    </xf>
    <xf numFmtId="0" fontId="16" fillId="0" borderId="22" xfId="0" applyFont="1" applyBorder="1" applyAlignment="1" applyProtection="1">
      <alignment horizontal="center"/>
    </xf>
    <xf numFmtId="0" fontId="16" fillId="0" borderId="23" xfId="0" applyFont="1" applyBorder="1" applyAlignment="1" applyProtection="1">
      <alignment horizontal="center"/>
    </xf>
    <xf numFmtId="0" fontId="16" fillId="0" borderId="22" xfId="0" applyFont="1" applyBorder="1" applyAlignment="1">
      <alignment horizontal="center"/>
    </xf>
    <xf numFmtId="0" fontId="16" fillId="0" borderId="23" xfId="0" applyFont="1" applyBorder="1" applyAlignment="1">
      <alignment horizontal="center"/>
    </xf>
    <xf numFmtId="4" fontId="28" fillId="12" borderId="25" xfId="0" applyNumberFormat="1" applyFont="1" applyFill="1" applyBorder="1" applyAlignment="1" applyProtection="1">
      <alignment horizontal="center"/>
    </xf>
    <xf numFmtId="4" fontId="28" fillId="12" borderId="22" xfId="0" applyNumberFormat="1" applyFont="1" applyFill="1" applyBorder="1" applyAlignment="1" applyProtection="1">
      <alignment horizontal="center"/>
    </xf>
    <xf numFmtId="4" fontId="28" fillId="12" borderId="36" xfId="0" applyNumberFormat="1" applyFont="1" applyFill="1" applyBorder="1" applyAlignment="1" applyProtection="1">
      <alignment horizontal="center"/>
    </xf>
    <xf numFmtId="1" fontId="12" fillId="2" borderId="17" xfId="0" applyNumberFormat="1" applyFont="1" applyFill="1" applyBorder="1" applyAlignment="1" applyProtection="1">
      <alignment horizontal="center"/>
    </xf>
    <xf numFmtId="0" fontId="0" fillId="2" borderId="23" xfId="0" applyFill="1" applyBorder="1" applyAlignment="1">
      <alignment horizontal="center"/>
    </xf>
    <xf numFmtId="2" fontId="78" fillId="0" borderId="16" xfId="0" applyNumberFormat="1" applyFont="1" applyFill="1" applyBorder="1" applyAlignment="1" applyProtection="1">
      <alignment horizontal="right" wrapText="1"/>
    </xf>
    <xf numFmtId="0" fontId="78" fillId="0" borderId="16" xfId="0" applyFont="1" applyBorder="1" applyAlignment="1">
      <alignment horizontal="right" wrapText="1"/>
    </xf>
    <xf numFmtId="2" fontId="77" fillId="0" borderId="0" xfId="0" applyNumberFormat="1" applyFont="1" applyFill="1" applyBorder="1" applyAlignment="1" applyProtection="1">
      <alignment horizontal="right" wrapText="1"/>
    </xf>
    <xf numFmtId="0" fontId="77" fillId="0" borderId="0" xfId="0" applyFont="1" applyAlignment="1">
      <alignment horizontal="right" wrapText="1"/>
    </xf>
  </cellXfs>
  <cellStyles count="5">
    <cellStyle name="Comma" xfId="1" builtinId="3"/>
    <cellStyle name="Euro" xfId="2"/>
    <cellStyle name="Normal" xfId="0" builtinId="0"/>
    <cellStyle name="Percent" xfId="3" builtinId="5"/>
    <cellStyle name="Standard 2" xfId="4"/>
  </cellStyles>
  <dxfs count="236">
    <dxf>
      <font>
        <strike val="0"/>
        <condense val="0"/>
        <extend val="0"/>
        <color indexed="22"/>
      </font>
    </dxf>
    <dxf>
      <font>
        <b/>
        <i val="0"/>
        <condense val="0"/>
        <extend val="0"/>
        <color indexed="10"/>
      </font>
    </dxf>
    <dxf>
      <font>
        <b/>
        <i val="0"/>
        <color theme="1"/>
      </font>
    </dxf>
    <dxf>
      <font>
        <b/>
        <i val="0"/>
        <color rgb="FF00B050"/>
      </font>
    </dxf>
    <dxf>
      <font>
        <b/>
        <i val="0"/>
        <strike val="0"/>
        <color theme="1"/>
      </font>
    </dxf>
    <dxf>
      <font>
        <b/>
        <i val="0"/>
        <strike val="0"/>
        <color rgb="FF00B050"/>
      </font>
    </dxf>
    <dxf>
      <font>
        <condense val="0"/>
        <extend val="0"/>
        <color indexed="9"/>
      </font>
      <fill>
        <patternFill>
          <bgColor indexed="10"/>
        </patternFill>
      </fill>
    </dxf>
    <dxf>
      <font>
        <condense val="0"/>
        <extend val="0"/>
        <color indexed="9"/>
      </font>
      <fill>
        <patternFill>
          <bgColor indexed="17"/>
        </patternFill>
      </fill>
    </dxf>
    <dxf>
      <font>
        <condense val="0"/>
        <extend val="0"/>
        <color indexed="10"/>
      </font>
    </dxf>
    <dxf>
      <font>
        <condense val="0"/>
        <extend val="0"/>
        <color indexed="17"/>
      </font>
      <border>
        <left/>
        <right/>
        <top/>
        <bottom/>
      </border>
    </dxf>
    <dxf>
      <font>
        <color rgb="FFFF0000"/>
      </font>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9"/>
      </font>
      <fill>
        <patternFill>
          <bgColor indexed="10"/>
        </patternFill>
      </fill>
    </dxf>
    <dxf>
      <font>
        <condense val="0"/>
        <extend val="0"/>
        <color indexed="9"/>
      </font>
      <fill>
        <patternFill>
          <bgColor indexed="17"/>
        </patternFill>
      </fill>
    </dxf>
    <dxf>
      <font>
        <condense val="0"/>
        <extend val="0"/>
        <color indexed="10"/>
      </font>
    </dxf>
    <dxf>
      <font>
        <condense val="0"/>
        <extend val="0"/>
        <color indexed="17"/>
      </font>
      <border>
        <left/>
        <right/>
        <top/>
        <bottom/>
      </border>
    </dxf>
    <dxf>
      <font>
        <b/>
        <i val="0"/>
        <color rgb="FF00B050"/>
      </font>
    </dxf>
    <dxf>
      <font>
        <b/>
        <i val="0"/>
        <color rgb="FFFF0000"/>
      </font>
    </dxf>
    <dxf>
      <font>
        <b/>
        <i val="0"/>
        <color theme="3"/>
      </font>
    </dxf>
    <dxf>
      <font>
        <b/>
        <i val="0"/>
        <color theme="7"/>
      </font>
    </dxf>
    <dxf>
      <font>
        <b/>
        <i val="0"/>
        <color theme="8"/>
      </font>
    </dxf>
    <dxf>
      <font>
        <b/>
        <i val="0"/>
        <color theme="3"/>
      </font>
    </dxf>
    <dxf>
      <font>
        <b/>
        <i val="0"/>
        <color theme="7"/>
      </font>
    </dxf>
    <dxf>
      <font>
        <b/>
        <i val="0"/>
        <color theme="8"/>
      </font>
    </dxf>
    <dxf>
      <font>
        <b/>
        <i val="0"/>
        <color theme="3"/>
      </font>
    </dxf>
    <dxf>
      <font>
        <b/>
        <i val="0"/>
        <color theme="7"/>
      </font>
    </dxf>
    <dxf>
      <font>
        <b/>
        <i val="0"/>
        <color theme="8"/>
      </font>
    </dxf>
    <dxf>
      <font>
        <b/>
        <i val="0"/>
        <color theme="3"/>
      </font>
    </dxf>
    <dxf>
      <font>
        <b/>
        <i val="0"/>
        <color theme="7"/>
      </font>
    </dxf>
    <dxf>
      <font>
        <b/>
        <i val="0"/>
        <color theme="8"/>
      </font>
    </dxf>
    <dxf>
      <font>
        <b/>
        <i val="0"/>
        <color theme="3"/>
      </font>
    </dxf>
    <dxf>
      <font>
        <b/>
        <i val="0"/>
        <color theme="7"/>
      </font>
    </dxf>
    <dxf>
      <font>
        <b/>
        <i val="0"/>
        <color theme="8"/>
      </font>
    </dxf>
    <dxf>
      <font>
        <b/>
        <i val="0"/>
        <color theme="3"/>
      </font>
    </dxf>
    <dxf>
      <font>
        <b/>
        <i val="0"/>
        <color theme="7"/>
      </font>
    </dxf>
    <dxf>
      <font>
        <b/>
        <i val="0"/>
        <color theme="8"/>
      </font>
    </dxf>
    <dxf>
      <font>
        <b/>
        <i val="0"/>
        <color theme="3"/>
      </font>
    </dxf>
    <dxf>
      <font>
        <b/>
        <i val="0"/>
        <color theme="7"/>
      </font>
    </dxf>
    <dxf>
      <font>
        <b/>
        <i val="0"/>
        <color theme="8"/>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lor rgb="FFFF0000"/>
      </font>
    </dxf>
    <dxf>
      <font>
        <color rgb="FF0070C0"/>
      </font>
    </dxf>
    <dxf>
      <font>
        <color rgb="FF7030A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b/>
        <i val="0"/>
        <strike val="0"/>
        <color theme="1"/>
      </font>
    </dxf>
    <dxf>
      <font>
        <b/>
        <i val="0"/>
        <strike val="0"/>
        <color rgb="FF00B050"/>
      </font>
    </dxf>
    <dxf>
      <font>
        <condense val="0"/>
        <extend val="0"/>
        <color indexed="10"/>
      </font>
    </dxf>
    <dxf>
      <font>
        <condense val="0"/>
        <extend val="0"/>
        <color indexed="17"/>
      </font>
      <border>
        <left/>
        <right/>
        <top/>
        <bottom/>
      </border>
    </dxf>
    <dxf>
      <font>
        <condense val="0"/>
        <extend val="0"/>
        <color indexed="9"/>
      </font>
      <fill>
        <patternFill>
          <bgColor indexed="10"/>
        </patternFill>
      </fill>
    </dxf>
    <dxf>
      <font>
        <condense val="0"/>
        <extend val="0"/>
        <color indexed="9"/>
      </font>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http://de.wikipedia.org/w/index.php?title=Datei:Flag_of_Europe.svg&amp;filetimestamp=20081021155534"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de.wikipedia.org/w/index.php?title=Datei:Flag_of_Europe.svg&amp;filetimestamp=20081021155534" TargetMode="External"/><Relationship Id="rId1" Type="http://schemas.openxmlformats.org/officeDocument/2006/relationships/image" Target="../media/image2.emf"/><Relationship Id="rId5" Type="http://schemas.openxmlformats.org/officeDocument/2006/relationships/image" Target="../media/image3.png"/><Relationship Id="rId4" Type="http://schemas.openxmlformats.org/officeDocument/2006/relationships/hyperlink" Target="http://commons.wikimedia.org/wiki/File:Flag_of_Kosovo.svg"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de.wikipedia.org/w/index.php?title=Datei:Flag_of_Europe.svg&amp;filetimestamp=20081021155534" TargetMode="External"/><Relationship Id="rId1" Type="http://schemas.openxmlformats.org/officeDocument/2006/relationships/image" Target="../media/image2.emf"/><Relationship Id="rId5" Type="http://schemas.openxmlformats.org/officeDocument/2006/relationships/image" Target="../media/image3.png"/><Relationship Id="rId4" Type="http://schemas.openxmlformats.org/officeDocument/2006/relationships/hyperlink" Target="http://commons.wikimedia.org/wiki/File:Flag_of_Kosovo.svg"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de.wikipedia.org/w/index.php?title=Datei:Flag_of_Europe.svg&amp;filetimestamp=20081021155534" TargetMode="External"/><Relationship Id="rId1" Type="http://schemas.openxmlformats.org/officeDocument/2006/relationships/image" Target="../media/image2.emf"/><Relationship Id="rId5" Type="http://schemas.openxmlformats.org/officeDocument/2006/relationships/image" Target="../media/image3.png"/><Relationship Id="rId4" Type="http://schemas.openxmlformats.org/officeDocument/2006/relationships/hyperlink" Target="http://commons.wikimedia.org/wiki/File:Flag_of_Kosovo.svg"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de.wikipedia.org/w/index.php?title=Datei:Flag_of_Europe.svg&amp;filetimestamp=20081021155534" TargetMode="External"/><Relationship Id="rId1" Type="http://schemas.openxmlformats.org/officeDocument/2006/relationships/image" Target="../media/image2.emf"/><Relationship Id="rId5" Type="http://schemas.openxmlformats.org/officeDocument/2006/relationships/image" Target="../media/image3.png"/><Relationship Id="rId4" Type="http://schemas.openxmlformats.org/officeDocument/2006/relationships/hyperlink" Target="http://commons.wikimedia.org/wiki/File:Flag_of_Kosovo.svg"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de.wikipedia.org/w/index.php?title=Datei:Flag_of_Europe.svg&amp;filetimestamp=20081021155534" TargetMode="External"/><Relationship Id="rId2" Type="http://schemas.openxmlformats.org/officeDocument/2006/relationships/image" Target="../media/image2.emf"/><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hyperlink" Target="http://commons.wikimedia.org/wiki/File:Flag_of_Kosovo.svg" TargetMode="External"/><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de.wikipedia.org/w/index.php?title=Datei:Flag_of_Europe.svg&amp;filetimestamp=20081021155534" TargetMode="External"/><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1</xdr:col>
      <xdr:colOff>533400</xdr:colOff>
      <xdr:row>0</xdr:row>
      <xdr:rowOff>447675</xdr:rowOff>
    </xdr:to>
    <xdr:pic>
      <xdr:nvPicPr>
        <xdr:cNvPr id="20482" name="Picture 8" descr="Flag of Europe.svg">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twoCellAnchor>
    <xdr:from>
      <xdr:col>0</xdr:col>
      <xdr:colOff>38100</xdr:colOff>
      <xdr:row>0</xdr:row>
      <xdr:rowOff>28575</xdr:rowOff>
    </xdr:from>
    <xdr:to>
      <xdr:col>0</xdr:col>
      <xdr:colOff>2409825</xdr:colOff>
      <xdr:row>2</xdr:row>
      <xdr:rowOff>9525</xdr:rowOff>
    </xdr:to>
    <xdr:pic>
      <xdr:nvPicPr>
        <xdr:cNvPr id="5"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28575</xdr:rowOff>
    </xdr:from>
    <xdr:to>
      <xdr:col>0</xdr:col>
      <xdr:colOff>2409825</xdr:colOff>
      <xdr:row>2</xdr:row>
      <xdr:rowOff>9525</xdr:rowOff>
    </xdr:to>
    <xdr:pic>
      <xdr:nvPicPr>
        <xdr:cNvPr id="22529"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twoCellAnchor editAs="oneCell">
    <xdr:from>
      <xdr:col>1</xdr:col>
      <xdr:colOff>57150</xdr:colOff>
      <xdr:row>0</xdr:row>
      <xdr:rowOff>133350</xdr:rowOff>
    </xdr:from>
    <xdr:to>
      <xdr:col>1</xdr:col>
      <xdr:colOff>533400</xdr:colOff>
      <xdr:row>0</xdr:row>
      <xdr:rowOff>447675</xdr:rowOff>
    </xdr:to>
    <xdr:pic>
      <xdr:nvPicPr>
        <xdr:cNvPr id="22530" name="Picture 5" descr="Flag of Europe.sv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twoCellAnchor editAs="oneCell">
    <xdr:from>
      <xdr:col>6</xdr:col>
      <xdr:colOff>628650</xdr:colOff>
      <xdr:row>0</xdr:row>
      <xdr:rowOff>152400</xdr:rowOff>
    </xdr:from>
    <xdr:to>
      <xdr:col>8</xdr:col>
      <xdr:colOff>0</xdr:colOff>
      <xdr:row>1</xdr:row>
      <xdr:rowOff>0</xdr:rowOff>
    </xdr:to>
    <xdr:pic>
      <xdr:nvPicPr>
        <xdr:cNvPr id="4" name="Grafik 25" descr="Kosovo">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9582150" y="152400"/>
          <a:ext cx="800100" cy="571500"/>
        </a:xfrm>
        <a:prstGeom prst="rect">
          <a:avLst/>
        </a:prstGeom>
        <a:noFill/>
        <a:ln w="9525">
          <a:solidFill>
            <a:srgbClr val="BFBFBF"/>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0</xdr:col>
      <xdr:colOff>2409825</xdr:colOff>
      <xdr:row>2</xdr:row>
      <xdr:rowOff>9525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twoCellAnchor editAs="oneCell">
    <xdr:from>
      <xdr:col>1</xdr:col>
      <xdr:colOff>57150</xdr:colOff>
      <xdr:row>0</xdr:row>
      <xdr:rowOff>133350</xdr:rowOff>
    </xdr:from>
    <xdr:to>
      <xdr:col>1</xdr:col>
      <xdr:colOff>533400</xdr:colOff>
      <xdr:row>0</xdr:row>
      <xdr:rowOff>447675</xdr:rowOff>
    </xdr:to>
    <xdr:pic>
      <xdr:nvPicPr>
        <xdr:cNvPr id="5" name="Picture 5" descr="Flag of Europe.sv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twoCellAnchor editAs="oneCell">
    <xdr:from>
      <xdr:col>7</xdr:col>
      <xdr:colOff>628650</xdr:colOff>
      <xdr:row>0</xdr:row>
      <xdr:rowOff>152400</xdr:rowOff>
    </xdr:from>
    <xdr:to>
      <xdr:col>9</xdr:col>
      <xdr:colOff>0</xdr:colOff>
      <xdr:row>1</xdr:row>
      <xdr:rowOff>0</xdr:rowOff>
    </xdr:to>
    <xdr:pic>
      <xdr:nvPicPr>
        <xdr:cNvPr id="4" name="Grafik 25" descr="Kosovo">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11763375" y="152400"/>
          <a:ext cx="800100" cy="571500"/>
        </a:xfrm>
        <a:prstGeom prst="rect">
          <a:avLst/>
        </a:prstGeom>
        <a:noFill/>
        <a:ln w="9525">
          <a:solidFill>
            <a:srgbClr val="BFBFBF"/>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28575</xdr:rowOff>
    </xdr:from>
    <xdr:to>
      <xdr:col>0</xdr:col>
      <xdr:colOff>2409825</xdr:colOff>
      <xdr:row>2</xdr:row>
      <xdr:rowOff>9525</xdr:rowOff>
    </xdr:to>
    <xdr:pic>
      <xdr:nvPicPr>
        <xdr:cNvPr id="17420"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twoCellAnchor editAs="oneCell">
    <xdr:from>
      <xdr:col>1</xdr:col>
      <xdr:colOff>57150</xdr:colOff>
      <xdr:row>0</xdr:row>
      <xdr:rowOff>133350</xdr:rowOff>
    </xdr:from>
    <xdr:to>
      <xdr:col>1</xdr:col>
      <xdr:colOff>533400</xdr:colOff>
      <xdr:row>0</xdr:row>
      <xdr:rowOff>447675</xdr:rowOff>
    </xdr:to>
    <xdr:pic>
      <xdr:nvPicPr>
        <xdr:cNvPr id="17421" name="Picture 5" descr="Flag of Europe.sv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twoCellAnchor editAs="oneCell">
    <xdr:from>
      <xdr:col>7</xdr:col>
      <xdr:colOff>628650</xdr:colOff>
      <xdr:row>0</xdr:row>
      <xdr:rowOff>152400</xdr:rowOff>
    </xdr:from>
    <xdr:to>
      <xdr:col>9</xdr:col>
      <xdr:colOff>0</xdr:colOff>
      <xdr:row>1</xdr:row>
      <xdr:rowOff>0</xdr:rowOff>
    </xdr:to>
    <xdr:pic>
      <xdr:nvPicPr>
        <xdr:cNvPr id="4" name="Grafik 25" descr="Kosovo">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11763375" y="152400"/>
          <a:ext cx="800100" cy="571500"/>
        </a:xfrm>
        <a:prstGeom prst="rect">
          <a:avLst/>
        </a:prstGeom>
        <a:noFill/>
        <a:ln w="9525">
          <a:solidFill>
            <a:srgbClr val="BFBFBF"/>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57150</xdr:rowOff>
    </xdr:from>
    <xdr:to>
      <xdr:col>0</xdr:col>
      <xdr:colOff>0</xdr:colOff>
      <xdr:row>2</xdr:row>
      <xdr:rowOff>219075</xdr:rowOff>
    </xdr:to>
    <xdr:grpSp>
      <xdr:nvGrpSpPr>
        <xdr:cNvPr id="4207" name="Group 76"/>
        <xdr:cNvGrpSpPr>
          <a:grpSpLocks/>
        </xdr:cNvGrpSpPr>
      </xdr:nvGrpSpPr>
      <xdr:grpSpPr bwMode="auto">
        <a:xfrm>
          <a:off x="0" y="981075"/>
          <a:ext cx="0" cy="161925"/>
          <a:chOff x="1205" y="66"/>
          <a:chExt cx="99" cy="17"/>
        </a:xfrm>
      </xdr:grpSpPr>
      <xdr:sp macro="" textlink="">
        <xdr:nvSpPr>
          <xdr:cNvPr id="4173" name="Rectangle 77"/>
          <xdr:cNvSpPr>
            <a:spLocks noChangeArrowheads="1"/>
          </xdr:cNvSpPr>
        </xdr:nvSpPr>
        <xdr:spPr bwMode="auto">
          <a:xfrm>
            <a:off x="0" y="302493154537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fi-FI" sz="1000" b="0" i="0" u="none" strike="noStrike" baseline="0">
                <a:solidFill>
                  <a:srgbClr val="000000"/>
                </a:solidFill>
                <a:latin typeface="Arial"/>
                <a:cs typeface="Arial"/>
              </a:rPr>
              <a:t>2009</a:t>
            </a:r>
          </a:p>
        </xdr:txBody>
      </xdr:sp>
      <xdr:sp macro="" textlink="">
        <xdr:nvSpPr>
          <xdr:cNvPr id="4174" name="Rectangle 78"/>
          <xdr:cNvSpPr>
            <a:spLocks noChangeArrowheads="1"/>
          </xdr:cNvSpPr>
        </xdr:nvSpPr>
        <xdr:spPr bwMode="auto">
          <a:xfrm>
            <a:off x="0" y="3024931545375"/>
            <a:ext cx="0" cy="0"/>
          </a:xfrm>
          <a:prstGeom prst="rect">
            <a:avLst/>
          </a:prstGeom>
          <a:solidFill>
            <a:srgbClr val="99CCFF"/>
          </a:solidFill>
          <a:ln w="9525">
            <a:solidFill>
              <a:srgbClr val="000000"/>
            </a:solidFill>
            <a:miter lim="800000"/>
            <a:headEnd/>
            <a:tailEnd/>
          </a:ln>
        </xdr:spPr>
        <xdr:txBody>
          <a:bodyPr vertOverflow="clip" wrap="square" lIns="27432" tIns="22860" rIns="27432" bIns="0" anchor="t" upright="1"/>
          <a:lstStyle/>
          <a:p>
            <a:pPr algn="ctr" rtl="0">
              <a:defRPr sz="1000"/>
            </a:pPr>
            <a:r>
              <a:rPr lang="fi-FI" sz="1000" b="1" i="0" u="none" strike="noStrike" baseline="0">
                <a:solidFill>
                  <a:srgbClr val="000000"/>
                </a:solidFill>
                <a:latin typeface="Arial"/>
                <a:cs typeface="Arial"/>
              </a:rPr>
              <a:t>2010</a:t>
            </a:r>
          </a:p>
        </xdr:txBody>
      </xdr:sp>
      <xdr:sp macro="" textlink="">
        <xdr:nvSpPr>
          <xdr:cNvPr id="4175" name="Rectangle 79"/>
          <xdr:cNvSpPr>
            <a:spLocks noChangeArrowheads="1"/>
          </xdr:cNvSpPr>
        </xdr:nvSpPr>
        <xdr:spPr bwMode="auto">
          <a:xfrm>
            <a:off x="0" y="3024931545375"/>
            <a:ext cx="0" cy="0"/>
          </a:xfrm>
          <a:prstGeom prst="rect">
            <a:avLst/>
          </a:prstGeom>
          <a:solidFill>
            <a:srgbClr val="99CCFF"/>
          </a:solidFill>
          <a:ln w="9525">
            <a:solidFill>
              <a:srgbClr val="000000"/>
            </a:solidFill>
            <a:miter lim="800000"/>
            <a:headEnd/>
            <a:tailEnd/>
          </a:ln>
        </xdr:spPr>
        <xdr:txBody>
          <a:bodyPr vertOverflow="clip" wrap="square" lIns="27432" tIns="22860" rIns="27432" bIns="0" anchor="t" upright="1"/>
          <a:lstStyle/>
          <a:p>
            <a:pPr algn="ctr" rtl="0">
              <a:defRPr sz="1000"/>
            </a:pPr>
            <a:r>
              <a:rPr lang="fi-FI" sz="1000" b="1" i="0" u="none" strike="noStrike" baseline="0">
                <a:solidFill>
                  <a:srgbClr val="000000"/>
                </a:solidFill>
                <a:latin typeface="Arial"/>
                <a:cs typeface="Arial"/>
              </a:rPr>
              <a:t>2011</a:t>
            </a:r>
          </a:p>
        </xdr:txBody>
      </xdr:sp>
    </xdr:grpSp>
    <xdr:clientData/>
  </xdr:twoCellAnchor>
  <xdr:twoCellAnchor>
    <xdr:from>
      <xdr:col>0</xdr:col>
      <xdr:colOff>0</xdr:colOff>
      <xdr:row>2</xdr:row>
      <xdr:rowOff>57150</xdr:rowOff>
    </xdr:from>
    <xdr:to>
      <xdr:col>0</xdr:col>
      <xdr:colOff>0</xdr:colOff>
      <xdr:row>2</xdr:row>
      <xdr:rowOff>219075</xdr:rowOff>
    </xdr:to>
    <xdr:grpSp>
      <xdr:nvGrpSpPr>
        <xdr:cNvPr id="4208" name="Group 80"/>
        <xdr:cNvGrpSpPr>
          <a:grpSpLocks/>
        </xdr:cNvGrpSpPr>
      </xdr:nvGrpSpPr>
      <xdr:grpSpPr bwMode="auto">
        <a:xfrm>
          <a:off x="0" y="981075"/>
          <a:ext cx="0" cy="161925"/>
          <a:chOff x="1353" y="66"/>
          <a:chExt cx="99" cy="17"/>
        </a:xfrm>
      </xdr:grpSpPr>
      <xdr:sp macro="" textlink="">
        <xdr:nvSpPr>
          <xdr:cNvPr id="4177" name="Rectangle 81"/>
          <xdr:cNvSpPr>
            <a:spLocks noChangeArrowheads="1"/>
          </xdr:cNvSpPr>
        </xdr:nvSpPr>
        <xdr:spPr bwMode="auto">
          <a:xfrm>
            <a:off x="0" y="3024931545375"/>
            <a:ext cx="0" cy="0"/>
          </a:xfrm>
          <a:prstGeom prst="rect">
            <a:avLst/>
          </a:prstGeom>
          <a:solidFill>
            <a:srgbClr val="99CCFF"/>
          </a:solidFill>
          <a:ln w="9525">
            <a:solidFill>
              <a:srgbClr val="000000"/>
            </a:solidFill>
            <a:miter lim="800000"/>
            <a:headEnd/>
            <a:tailEnd/>
          </a:ln>
        </xdr:spPr>
        <xdr:txBody>
          <a:bodyPr vertOverflow="clip" wrap="square" lIns="27432" tIns="22860" rIns="27432" bIns="0" anchor="t" upright="1"/>
          <a:lstStyle/>
          <a:p>
            <a:pPr algn="ctr" rtl="0">
              <a:defRPr sz="1000"/>
            </a:pPr>
            <a:r>
              <a:rPr lang="fi-FI" sz="1000" b="1" i="0" u="none" strike="noStrike" baseline="0">
                <a:solidFill>
                  <a:srgbClr val="000000"/>
                </a:solidFill>
                <a:latin typeface="Arial"/>
                <a:cs typeface="Arial"/>
              </a:rPr>
              <a:t>2009</a:t>
            </a:r>
          </a:p>
        </xdr:txBody>
      </xdr:sp>
      <xdr:sp macro="" textlink="">
        <xdr:nvSpPr>
          <xdr:cNvPr id="4178" name="Rectangle 82"/>
          <xdr:cNvSpPr>
            <a:spLocks noChangeArrowheads="1"/>
          </xdr:cNvSpPr>
        </xdr:nvSpPr>
        <xdr:spPr bwMode="auto">
          <a:xfrm>
            <a:off x="0" y="302493154537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fi-FI" sz="1000" b="0" i="0" u="none" strike="noStrike" baseline="0">
                <a:solidFill>
                  <a:srgbClr val="000000"/>
                </a:solidFill>
                <a:latin typeface="Arial"/>
                <a:cs typeface="Arial"/>
              </a:rPr>
              <a:t>2010</a:t>
            </a:r>
          </a:p>
        </xdr:txBody>
      </xdr:sp>
      <xdr:sp macro="" textlink="">
        <xdr:nvSpPr>
          <xdr:cNvPr id="4179" name="Rectangle 83"/>
          <xdr:cNvSpPr>
            <a:spLocks noChangeArrowheads="1"/>
          </xdr:cNvSpPr>
        </xdr:nvSpPr>
        <xdr:spPr bwMode="auto">
          <a:xfrm>
            <a:off x="0" y="3024931545375"/>
            <a:ext cx="0" cy="0"/>
          </a:xfrm>
          <a:prstGeom prst="rect">
            <a:avLst/>
          </a:prstGeom>
          <a:solidFill>
            <a:srgbClr val="99CCFF"/>
          </a:solidFill>
          <a:ln w="9525">
            <a:solidFill>
              <a:srgbClr val="000000"/>
            </a:solidFill>
            <a:miter lim="800000"/>
            <a:headEnd/>
            <a:tailEnd/>
          </a:ln>
        </xdr:spPr>
        <xdr:txBody>
          <a:bodyPr vertOverflow="clip" wrap="square" lIns="27432" tIns="22860" rIns="27432" bIns="0" anchor="t" upright="1"/>
          <a:lstStyle/>
          <a:p>
            <a:pPr algn="ctr" rtl="0">
              <a:defRPr sz="1000"/>
            </a:pPr>
            <a:r>
              <a:rPr lang="fi-FI" sz="1000" b="1" i="0" u="none" strike="noStrike" baseline="0">
                <a:solidFill>
                  <a:srgbClr val="000000"/>
                </a:solidFill>
                <a:latin typeface="Arial"/>
                <a:cs typeface="Arial"/>
              </a:rPr>
              <a:t>2011</a:t>
            </a:r>
          </a:p>
        </xdr:txBody>
      </xdr:sp>
    </xdr:grpSp>
    <xdr:clientData/>
  </xdr:twoCellAnchor>
  <xdr:twoCellAnchor>
    <xdr:from>
      <xdr:col>0</xdr:col>
      <xdr:colOff>0</xdr:colOff>
      <xdr:row>2</xdr:row>
      <xdr:rowOff>161925</xdr:rowOff>
    </xdr:from>
    <xdr:to>
      <xdr:col>0</xdr:col>
      <xdr:colOff>0</xdr:colOff>
      <xdr:row>2</xdr:row>
      <xdr:rowOff>161925</xdr:rowOff>
    </xdr:to>
    <xdr:sp macro="" textlink="">
      <xdr:nvSpPr>
        <xdr:cNvPr id="4209" name="Line 84"/>
        <xdr:cNvSpPr>
          <a:spLocks noChangeShapeType="1"/>
        </xdr:cNvSpPr>
      </xdr:nvSpPr>
      <xdr:spPr bwMode="auto">
        <a:xfrm>
          <a:off x="0" y="1085850"/>
          <a:ext cx="0" cy="0"/>
        </a:xfrm>
        <a:prstGeom prst="line">
          <a:avLst/>
        </a:prstGeom>
        <a:noFill/>
        <a:ln w="19050">
          <a:solidFill>
            <a:srgbClr val="FF0000"/>
          </a:solidFill>
          <a:round/>
          <a:headEnd/>
          <a:tailEnd type="triangle" w="med" len="med"/>
        </a:ln>
      </xdr:spPr>
    </xdr:sp>
    <xdr:clientData/>
  </xdr:twoCellAnchor>
  <xdr:twoCellAnchor>
    <xdr:from>
      <xdr:col>0</xdr:col>
      <xdr:colOff>0</xdr:colOff>
      <xdr:row>2</xdr:row>
      <xdr:rowOff>142875</xdr:rowOff>
    </xdr:from>
    <xdr:to>
      <xdr:col>0</xdr:col>
      <xdr:colOff>0</xdr:colOff>
      <xdr:row>2</xdr:row>
      <xdr:rowOff>142875</xdr:rowOff>
    </xdr:to>
    <xdr:sp macro="" textlink="">
      <xdr:nvSpPr>
        <xdr:cNvPr id="4210" name="Line 85"/>
        <xdr:cNvSpPr>
          <a:spLocks noChangeShapeType="1"/>
        </xdr:cNvSpPr>
      </xdr:nvSpPr>
      <xdr:spPr bwMode="auto">
        <a:xfrm>
          <a:off x="0" y="1066800"/>
          <a:ext cx="0" cy="0"/>
        </a:xfrm>
        <a:prstGeom prst="line">
          <a:avLst/>
        </a:prstGeom>
        <a:noFill/>
        <a:ln w="19050">
          <a:solidFill>
            <a:srgbClr val="FF0000"/>
          </a:solidFill>
          <a:round/>
          <a:headEnd type="triangle" w="med" len="med"/>
          <a:tailEnd type="triangle" w="med" len="med"/>
        </a:ln>
      </xdr:spPr>
    </xdr:sp>
    <xdr:clientData/>
  </xdr:twoCellAnchor>
  <xdr:twoCellAnchor>
    <xdr:from>
      <xdr:col>0</xdr:col>
      <xdr:colOff>0</xdr:colOff>
      <xdr:row>2</xdr:row>
      <xdr:rowOff>142875</xdr:rowOff>
    </xdr:from>
    <xdr:to>
      <xdr:col>0</xdr:col>
      <xdr:colOff>0</xdr:colOff>
      <xdr:row>2</xdr:row>
      <xdr:rowOff>142875</xdr:rowOff>
    </xdr:to>
    <xdr:sp macro="" textlink="">
      <xdr:nvSpPr>
        <xdr:cNvPr id="4211" name="Line 86"/>
        <xdr:cNvSpPr>
          <a:spLocks noChangeShapeType="1"/>
        </xdr:cNvSpPr>
      </xdr:nvSpPr>
      <xdr:spPr bwMode="auto">
        <a:xfrm>
          <a:off x="0" y="1066800"/>
          <a:ext cx="0" cy="0"/>
        </a:xfrm>
        <a:prstGeom prst="line">
          <a:avLst/>
        </a:prstGeom>
        <a:noFill/>
        <a:ln w="19050">
          <a:solidFill>
            <a:srgbClr val="FF0000"/>
          </a:solidFill>
          <a:round/>
          <a:headEnd type="triangle" w="med" len="med"/>
          <a:tailEnd type="triangle" w="med" len="med"/>
        </a:ln>
      </xdr:spPr>
    </xdr:sp>
    <xdr:clientData/>
  </xdr:twoCellAnchor>
  <xdr:twoCellAnchor>
    <xdr:from>
      <xdr:col>0</xdr:col>
      <xdr:colOff>38100</xdr:colOff>
      <xdr:row>0</xdr:row>
      <xdr:rowOff>28575</xdr:rowOff>
    </xdr:from>
    <xdr:to>
      <xdr:col>0</xdr:col>
      <xdr:colOff>2409825</xdr:colOff>
      <xdr:row>2</xdr:row>
      <xdr:rowOff>9525</xdr:rowOff>
    </xdr:to>
    <xdr:pic>
      <xdr:nvPicPr>
        <xdr:cNvPr id="421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twoCellAnchor editAs="oneCell">
    <xdr:from>
      <xdr:col>1</xdr:col>
      <xdr:colOff>57150</xdr:colOff>
      <xdr:row>0</xdr:row>
      <xdr:rowOff>133350</xdr:rowOff>
    </xdr:from>
    <xdr:to>
      <xdr:col>1</xdr:col>
      <xdr:colOff>533400</xdr:colOff>
      <xdr:row>0</xdr:row>
      <xdr:rowOff>447675</xdr:rowOff>
    </xdr:to>
    <xdr:pic>
      <xdr:nvPicPr>
        <xdr:cNvPr id="4213" name="Picture 111" descr="Flag of Europe.sv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twoCellAnchor editAs="oneCell">
    <xdr:from>
      <xdr:col>7</xdr:col>
      <xdr:colOff>628650</xdr:colOff>
      <xdr:row>0</xdr:row>
      <xdr:rowOff>152400</xdr:rowOff>
    </xdr:from>
    <xdr:to>
      <xdr:col>9</xdr:col>
      <xdr:colOff>0</xdr:colOff>
      <xdr:row>1</xdr:row>
      <xdr:rowOff>0</xdr:rowOff>
    </xdr:to>
    <xdr:pic>
      <xdr:nvPicPr>
        <xdr:cNvPr id="15" name="Grafik 25" descr="Kosovo">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11763375" y="152400"/>
          <a:ext cx="800100" cy="571500"/>
        </a:xfrm>
        <a:prstGeom prst="rect">
          <a:avLst/>
        </a:prstGeom>
        <a:noFill/>
        <a:ln w="9525">
          <a:solidFill>
            <a:srgbClr val="BFBFBF"/>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1628775</xdr:colOff>
      <xdr:row>0</xdr:row>
      <xdr:rowOff>38100</xdr:rowOff>
    </xdr:from>
    <xdr:to>
      <xdr:col>12</xdr:col>
      <xdr:colOff>762000</xdr:colOff>
      <xdr:row>0</xdr:row>
      <xdr:rowOff>304800</xdr:rowOff>
    </xdr:to>
    <xdr:grpSp>
      <xdr:nvGrpSpPr>
        <xdr:cNvPr id="9249" name="Group 1"/>
        <xdr:cNvGrpSpPr>
          <a:grpSpLocks/>
        </xdr:cNvGrpSpPr>
      </xdr:nvGrpSpPr>
      <xdr:grpSpPr bwMode="auto">
        <a:xfrm>
          <a:off x="13096875" y="38100"/>
          <a:ext cx="0" cy="266700"/>
          <a:chOff x="1152" y="4"/>
          <a:chExt cx="127" cy="28"/>
        </a:xfrm>
      </xdr:grpSpPr>
      <xdr:pic macro="[0]!EVU.EVU">
        <xdr:nvPicPr>
          <xdr:cNvPr id="9252" name="Picture 2" descr="nav_safe_easy"/>
          <xdr:cNvPicPr>
            <a:picLocks noChangeAspect="1" noChangeArrowheads="1"/>
          </xdr:cNvPicPr>
        </xdr:nvPicPr>
        <xdr:blipFill>
          <a:blip xmlns:r="http://schemas.openxmlformats.org/officeDocument/2006/relationships" r:embed="rId1"/>
          <a:srcRect/>
          <a:stretch>
            <a:fillRect/>
          </a:stretch>
        </xdr:blipFill>
        <xdr:spPr bwMode="auto">
          <a:xfrm>
            <a:off x="1152" y="4"/>
            <a:ext cx="126" cy="28"/>
          </a:xfrm>
          <a:prstGeom prst="rect">
            <a:avLst/>
          </a:prstGeom>
          <a:noFill/>
          <a:ln w="9525">
            <a:noFill/>
            <a:miter lim="800000"/>
            <a:headEnd/>
            <a:tailEnd/>
          </a:ln>
        </xdr:spPr>
      </xdr:pic>
      <xdr:sp macro="[0]!EVU.EVU" textlink="">
        <xdr:nvSpPr>
          <xdr:cNvPr id="9219" name="Text Box 3"/>
          <xdr:cNvSpPr txBox="1">
            <a:spLocks noChangeArrowheads="1"/>
          </xdr:cNvSpPr>
        </xdr:nvSpPr>
        <xdr:spPr bwMode="auto">
          <a:xfrm>
            <a:off x="13096875" y="675077726537"/>
            <a:ext cx="0" cy="26"/>
          </a:xfrm>
          <a:prstGeom prst="rect">
            <a:avLst/>
          </a:prstGeom>
          <a:noFill/>
          <a:ln>
            <a:noFill/>
          </a:ln>
          <a:extLst/>
        </xdr:spPr>
        <xdr:txBody>
          <a:bodyPr vertOverflow="clip" wrap="square" lIns="36576" tIns="27432" rIns="0" bIns="0" anchor="t" upright="1"/>
          <a:lstStyle/>
          <a:p>
            <a:pPr algn="l" rtl="0">
              <a:defRPr sz="1000"/>
            </a:pPr>
            <a:r>
              <a:rPr lang="fi-FI" sz="1400" b="1" i="0" u="none" strike="noStrike" baseline="0">
                <a:solidFill>
                  <a:srgbClr val="FFFFFF"/>
                </a:solidFill>
                <a:latin typeface="Arial"/>
                <a:cs typeface="Arial"/>
              </a:rPr>
              <a:t>Auswertung</a:t>
            </a:r>
          </a:p>
          <a:p>
            <a:pPr algn="l" rtl="0">
              <a:defRPr sz="1000"/>
            </a:pPr>
            <a:r>
              <a:rPr lang="fi-FI" sz="1400" b="1" i="0" u="none" strike="noStrike" baseline="0">
                <a:solidFill>
                  <a:srgbClr val="FFFFFF"/>
                </a:solidFill>
                <a:latin typeface="Arial"/>
                <a:cs typeface="Arial"/>
              </a:rPr>
              <a:t>ten</a:t>
            </a:r>
          </a:p>
        </xdr:txBody>
      </xdr:sp>
    </xdr:grpSp>
    <xdr:clientData/>
  </xdr:twoCellAnchor>
  <xdr:twoCellAnchor>
    <xdr:from>
      <xdr:col>0</xdr:col>
      <xdr:colOff>38100</xdr:colOff>
      <xdr:row>0</xdr:row>
      <xdr:rowOff>28575</xdr:rowOff>
    </xdr:from>
    <xdr:to>
      <xdr:col>0</xdr:col>
      <xdr:colOff>2409825</xdr:colOff>
      <xdr:row>2</xdr:row>
      <xdr:rowOff>9525</xdr:rowOff>
    </xdr:to>
    <xdr:pic>
      <xdr:nvPicPr>
        <xdr:cNvPr id="9250"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twoCellAnchor editAs="oneCell">
    <xdr:from>
      <xdr:col>1</xdr:col>
      <xdr:colOff>57150</xdr:colOff>
      <xdr:row>0</xdr:row>
      <xdr:rowOff>133350</xdr:rowOff>
    </xdr:from>
    <xdr:to>
      <xdr:col>1</xdr:col>
      <xdr:colOff>533400</xdr:colOff>
      <xdr:row>0</xdr:row>
      <xdr:rowOff>447675</xdr:rowOff>
    </xdr:to>
    <xdr:pic>
      <xdr:nvPicPr>
        <xdr:cNvPr id="9251" name="Picture 30" descr="Flag of Europe.sv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twoCellAnchor editAs="oneCell">
    <xdr:from>
      <xdr:col>8</xdr:col>
      <xdr:colOff>1228725</xdr:colOff>
      <xdr:row>0</xdr:row>
      <xdr:rowOff>152400</xdr:rowOff>
    </xdr:from>
    <xdr:to>
      <xdr:col>10</xdr:col>
      <xdr:colOff>0</xdr:colOff>
      <xdr:row>1</xdr:row>
      <xdr:rowOff>0</xdr:rowOff>
    </xdr:to>
    <xdr:pic>
      <xdr:nvPicPr>
        <xdr:cNvPr id="7" name="Grafik 25" descr="Kosovo">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10010775" y="152400"/>
          <a:ext cx="800100" cy="571500"/>
        </a:xfrm>
        <a:prstGeom prst="rect">
          <a:avLst/>
        </a:prstGeom>
        <a:noFill/>
        <a:ln w="9525">
          <a:solidFill>
            <a:srgbClr val="BFBFBF"/>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28575</xdr:rowOff>
    </xdr:from>
    <xdr:to>
      <xdr:col>0</xdr:col>
      <xdr:colOff>2409825</xdr:colOff>
      <xdr:row>2</xdr:row>
      <xdr:rowOff>9525</xdr:rowOff>
    </xdr:to>
    <xdr:pic>
      <xdr:nvPicPr>
        <xdr:cNvPr id="2150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8100" y="28575"/>
          <a:ext cx="2371725" cy="904875"/>
        </a:xfrm>
        <a:prstGeom prst="rect">
          <a:avLst/>
        </a:prstGeom>
        <a:noFill/>
        <a:ln w="9525">
          <a:noFill/>
          <a:miter lim="800000"/>
          <a:headEnd/>
          <a:tailEnd/>
        </a:ln>
      </xdr:spPr>
    </xdr:pic>
    <xdr:clientData/>
  </xdr:twoCellAnchor>
  <xdr:twoCellAnchor editAs="oneCell">
    <xdr:from>
      <xdr:col>1</xdr:col>
      <xdr:colOff>57150</xdr:colOff>
      <xdr:row>0</xdr:row>
      <xdr:rowOff>133350</xdr:rowOff>
    </xdr:from>
    <xdr:to>
      <xdr:col>1</xdr:col>
      <xdr:colOff>533400</xdr:colOff>
      <xdr:row>0</xdr:row>
      <xdr:rowOff>447675</xdr:rowOff>
    </xdr:to>
    <xdr:pic>
      <xdr:nvPicPr>
        <xdr:cNvPr id="21506" name="Picture 5" descr="Flag of Europe.sv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05125" y="133350"/>
          <a:ext cx="476250" cy="314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Tabelle2" enableFormatConditionsCalculation="0">
    <tabColor theme="3" tint="-0.499984740745262"/>
    <pageSetUpPr fitToPage="1"/>
  </sheetPr>
  <dimension ref="A1:M548"/>
  <sheetViews>
    <sheetView topLeftCell="A55" workbookViewId="0">
      <selection activeCell="F70" sqref="F70"/>
    </sheetView>
  </sheetViews>
  <sheetFormatPr defaultColWidth="11.42578125" defaultRowHeight="12.75"/>
  <cols>
    <col min="1" max="1" width="42.7109375" style="43" customWidth="1"/>
    <col min="2" max="4" width="20.7109375" style="60" customWidth="1"/>
    <col min="5" max="5" width="4.7109375" style="46" customWidth="1"/>
    <col min="6" max="6" width="12.7109375" style="61" customWidth="1"/>
    <col min="7" max="7" width="8.7109375" style="48" customWidth="1"/>
    <col min="8" max="16384" width="11.42578125" style="43"/>
  </cols>
  <sheetData>
    <row r="1" spans="1:9" s="42" customFormat="1" ht="57" customHeight="1">
      <c r="A1" s="28"/>
      <c r="B1" s="106" t="s">
        <v>7</v>
      </c>
      <c r="C1" s="31"/>
      <c r="D1" s="32"/>
      <c r="E1" s="32"/>
      <c r="F1" s="63"/>
      <c r="G1" s="43"/>
      <c r="H1" s="43"/>
      <c r="I1" s="43"/>
    </row>
    <row r="2" spans="1:9" ht="15.75" customHeight="1">
      <c r="A2" s="29"/>
      <c r="B2" s="29"/>
      <c r="C2" s="29"/>
      <c r="D2" s="29"/>
      <c r="E2" s="34"/>
      <c r="F2" s="63"/>
      <c r="G2" s="43"/>
    </row>
    <row r="3" spans="1:9" s="49" customFormat="1" ht="20.25">
      <c r="A3" s="44"/>
      <c r="B3" s="45"/>
      <c r="C3" s="45"/>
      <c r="D3" s="45"/>
      <c r="E3" s="46"/>
      <c r="F3" s="62"/>
      <c r="G3" s="48"/>
    </row>
    <row r="4" spans="1:9" s="37" customFormat="1" ht="22.5">
      <c r="A4" s="108" t="s">
        <v>173</v>
      </c>
      <c r="C4" s="107" t="s">
        <v>256</v>
      </c>
      <c r="F4" s="62"/>
    </row>
    <row r="5" spans="1:9" s="37" customFormat="1" ht="22.5">
      <c r="A5" s="50"/>
      <c r="F5" s="62"/>
    </row>
    <row r="6" spans="1:9" s="51" customFormat="1" ht="18">
      <c r="A6" s="109" t="s">
        <v>174</v>
      </c>
      <c r="B6" s="45"/>
      <c r="C6" s="45"/>
      <c r="D6" s="45"/>
      <c r="E6" s="46"/>
      <c r="F6" s="62"/>
      <c r="G6" s="48"/>
    </row>
    <row r="7" spans="1:9" s="52" customFormat="1" ht="15">
      <c r="B7" s="53"/>
      <c r="C7" s="53"/>
      <c r="D7" s="53"/>
      <c r="E7" s="54"/>
      <c r="F7" s="55"/>
      <c r="G7" s="56"/>
    </row>
    <row r="8" spans="1:9" s="52" customFormat="1" ht="15">
      <c r="A8" s="52" t="s">
        <v>223</v>
      </c>
      <c r="B8" s="53"/>
      <c r="C8" s="53"/>
      <c r="D8" s="53"/>
      <c r="E8" s="54"/>
      <c r="F8" s="55"/>
      <c r="G8" s="56"/>
    </row>
    <row r="9" spans="1:9" s="52" customFormat="1" ht="15">
      <c r="A9" s="52" t="s">
        <v>224</v>
      </c>
      <c r="B9" s="53"/>
      <c r="C9" s="53"/>
      <c r="D9" s="53"/>
      <c r="E9" s="54"/>
      <c r="F9" s="55"/>
      <c r="G9" s="56"/>
    </row>
    <row r="10" spans="1:9" s="52" customFormat="1" ht="15">
      <c r="A10" s="52" t="s">
        <v>225</v>
      </c>
      <c r="B10" s="53"/>
      <c r="C10" s="53"/>
      <c r="D10" s="53"/>
      <c r="E10" s="54"/>
      <c r="F10" s="55"/>
      <c r="G10" s="56"/>
    </row>
    <row r="11" spans="1:9" s="52" customFormat="1" ht="15">
      <c r="A11" s="52" t="s">
        <v>226</v>
      </c>
      <c r="B11" s="53"/>
      <c r="C11" s="53"/>
      <c r="D11" s="53"/>
      <c r="E11" s="54"/>
      <c r="F11" s="55"/>
      <c r="G11" s="56"/>
    </row>
    <row r="12" spans="1:9" s="52" customFormat="1" ht="15">
      <c r="A12" s="89" t="s">
        <v>237</v>
      </c>
      <c r="B12" s="53"/>
      <c r="C12" s="53"/>
      <c r="D12" s="53"/>
      <c r="E12" s="54"/>
      <c r="F12" s="55"/>
      <c r="G12" s="56"/>
    </row>
    <row r="13" spans="1:9" s="52" customFormat="1" ht="15">
      <c r="B13" s="53"/>
      <c r="C13" s="53"/>
      <c r="D13" s="53"/>
      <c r="E13" s="54"/>
      <c r="F13" s="55"/>
      <c r="G13" s="56"/>
    </row>
    <row r="14" spans="1:9" s="52" customFormat="1" ht="15">
      <c r="A14" s="57"/>
      <c r="B14" s="53"/>
      <c r="C14" s="53"/>
      <c r="D14" s="53"/>
      <c r="E14" s="54"/>
      <c r="F14" s="55"/>
      <c r="G14" s="56"/>
    </row>
    <row r="15" spans="1:9" s="51" customFormat="1" ht="18">
      <c r="A15" s="109" t="s">
        <v>257</v>
      </c>
      <c r="B15" s="45"/>
      <c r="C15" s="45"/>
      <c r="D15" s="45"/>
      <c r="E15" s="46"/>
      <c r="F15" s="47"/>
      <c r="G15" s="48"/>
    </row>
    <row r="16" spans="1:9" s="52" customFormat="1" ht="9.9499999999999993" customHeight="1">
      <c r="B16" s="53"/>
      <c r="C16" s="53"/>
      <c r="D16" s="53"/>
      <c r="E16" s="54"/>
      <c r="F16" s="55"/>
      <c r="G16" s="56"/>
    </row>
    <row r="17" spans="1:13" s="52" customFormat="1" ht="15">
      <c r="A17" s="52" t="s">
        <v>314</v>
      </c>
      <c r="B17" s="53"/>
      <c r="C17" s="53"/>
      <c r="D17" s="53"/>
      <c r="E17" s="54"/>
      <c r="F17" s="55"/>
      <c r="G17" s="56"/>
    </row>
    <row r="18" spans="1:13" s="52" customFormat="1" ht="8.1" customHeight="1">
      <c r="B18" s="53"/>
      <c r="C18" s="53"/>
      <c r="D18" s="53"/>
      <c r="E18" s="54"/>
      <c r="F18" s="55"/>
      <c r="G18" s="56"/>
    </row>
    <row r="19" spans="1:13" s="52" customFormat="1" ht="15">
      <c r="A19" s="52" t="s">
        <v>287</v>
      </c>
      <c r="B19" s="53"/>
      <c r="C19" s="53"/>
      <c r="D19" s="53"/>
      <c r="E19" s="54"/>
      <c r="F19" s="55"/>
      <c r="G19" s="56"/>
    </row>
    <row r="20" spans="1:13" s="52" customFormat="1" ht="15">
      <c r="A20" s="75"/>
      <c r="B20" s="53"/>
      <c r="C20" s="53"/>
      <c r="D20" s="53"/>
      <c r="E20" s="54"/>
      <c r="F20" s="55"/>
      <c r="G20" s="56"/>
    </row>
    <row r="21" spans="1:13" s="52" customFormat="1" ht="15">
      <c r="A21" s="97" t="s">
        <v>270</v>
      </c>
      <c r="B21" s="53"/>
      <c r="C21" s="53"/>
      <c r="D21" s="53"/>
      <c r="E21" s="54"/>
      <c r="F21" s="55"/>
      <c r="G21" s="56"/>
    </row>
    <row r="22" spans="1:13" s="52" customFormat="1" ht="15">
      <c r="A22" s="52" t="s">
        <v>295</v>
      </c>
      <c r="B22" s="53"/>
      <c r="C22" s="53"/>
      <c r="D22" s="53"/>
      <c r="E22" s="54"/>
      <c r="F22" s="55"/>
      <c r="G22" s="56"/>
    </row>
    <row r="23" spans="1:13" s="52" customFormat="1" ht="15">
      <c r="B23" s="53"/>
      <c r="C23" s="53"/>
      <c r="D23" s="53"/>
      <c r="E23" s="54"/>
      <c r="F23" s="55"/>
      <c r="G23" s="56"/>
    </row>
    <row r="24" spans="1:13" s="52" customFormat="1" ht="15">
      <c r="A24" s="230" t="s">
        <v>296</v>
      </c>
      <c r="B24" s="231"/>
      <c r="C24" s="231"/>
      <c r="D24" s="231"/>
      <c r="E24" s="322"/>
      <c r="F24" s="233"/>
      <c r="G24" s="56"/>
    </row>
    <row r="25" spans="1:13" s="52" customFormat="1" ht="15">
      <c r="A25" s="52" t="s">
        <v>297</v>
      </c>
      <c r="B25" s="53"/>
      <c r="C25" s="53"/>
      <c r="D25" s="53"/>
      <c r="E25" s="54"/>
      <c r="F25" s="55"/>
      <c r="G25" s="56"/>
    </row>
    <row r="26" spans="1:13" s="52" customFormat="1" ht="15">
      <c r="B26" s="53"/>
      <c r="C26" s="53"/>
      <c r="D26" s="53"/>
      <c r="E26" s="54"/>
      <c r="F26" s="55"/>
      <c r="G26" s="56"/>
      <c r="M26" s="187"/>
    </row>
    <row r="27" spans="1:13" s="52" customFormat="1" ht="15">
      <c r="A27" s="187" t="s">
        <v>286</v>
      </c>
      <c r="B27" s="232"/>
      <c r="C27" s="232"/>
      <c r="D27" s="232"/>
      <c r="E27" s="54"/>
      <c r="F27" s="55"/>
      <c r="G27" s="56"/>
      <c r="M27" s="187"/>
    </row>
    <row r="28" spans="1:13" s="52" customFormat="1" ht="15">
      <c r="A28" s="187" t="s">
        <v>310</v>
      </c>
      <c r="B28" s="232"/>
      <c r="C28" s="232"/>
      <c r="D28" s="232"/>
      <c r="E28" s="54"/>
      <c r="F28" s="55"/>
      <c r="G28" s="56"/>
      <c r="M28" s="187"/>
    </row>
    <row r="29" spans="1:13" s="52" customFormat="1" ht="15">
      <c r="A29" s="187" t="s">
        <v>311</v>
      </c>
      <c r="B29" s="233"/>
      <c r="C29" s="233"/>
      <c r="D29" s="233"/>
      <c r="E29" s="55"/>
      <c r="F29" s="55"/>
      <c r="G29" s="56"/>
      <c r="M29" s="187"/>
    </row>
    <row r="30" spans="1:13" s="52" customFormat="1" ht="15">
      <c r="A30" s="187" t="s">
        <v>312</v>
      </c>
      <c r="B30" s="233"/>
      <c r="C30" s="233"/>
      <c r="D30" s="233"/>
      <c r="E30" s="55"/>
      <c r="F30" s="55"/>
      <c r="G30" s="56"/>
      <c r="M30" s="187"/>
    </row>
    <row r="31" spans="1:13" s="52" customFormat="1" ht="15">
      <c r="A31" s="187" t="s">
        <v>313</v>
      </c>
      <c r="B31" s="233"/>
      <c r="C31" s="233"/>
      <c r="D31" s="233"/>
      <c r="E31" s="55"/>
      <c r="F31" s="55"/>
      <c r="G31" s="56"/>
      <c r="M31" s="187"/>
    </row>
    <row r="32" spans="1:13" s="52" customFormat="1" ht="15">
      <c r="B32" s="53"/>
      <c r="C32" s="53"/>
      <c r="D32" s="53"/>
      <c r="E32" s="54"/>
      <c r="F32" s="55"/>
      <c r="G32" s="56"/>
      <c r="M32" s="187"/>
    </row>
    <row r="33" spans="1:13" s="52" customFormat="1" ht="15">
      <c r="A33" s="52" t="s">
        <v>304</v>
      </c>
      <c r="B33" s="53"/>
      <c r="C33" s="53"/>
      <c r="D33" s="53"/>
      <c r="E33" s="54"/>
      <c r="F33" s="55"/>
      <c r="G33" s="56"/>
    </row>
    <row r="34" spans="1:13" s="52" customFormat="1" ht="15">
      <c r="B34" s="53"/>
      <c r="C34" s="53"/>
      <c r="D34" s="53"/>
      <c r="E34" s="54"/>
      <c r="F34" s="55"/>
      <c r="G34" s="56"/>
      <c r="M34" s="187"/>
    </row>
    <row r="35" spans="1:13" s="52" customFormat="1" ht="15">
      <c r="B35" s="53"/>
      <c r="C35" s="53"/>
      <c r="D35" s="53"/>
      <c r="E35" s="54"/>
      <c r="F35" s="55"/>
      <c r="G35" s="56"/>
      <c r="M35" s="187"/>
    </row>
    <row r="36" spans="1:13" s="51" customFormat="1" ht="18">
      <c r="A36" s="109" t="s">
        <v>218</v>
      </c>
      <c r="B36" s="45"/>
      <c r="C36" s="45"/>
      <c r="D36" s="45"/>
      <c r="E36" s="46"/>
      <c r="F36" s="47"/>
      <c r="G36" s="48"/>
    </row>
    <row r="37" spans="1:13" s="52" customFormat="1" ht="15">
      <c r="B37" s="53"/>
      <c r="C37" s="53"/>
      <c r="D37" s="53"/>
      <c r="E37" s="54"/>
      <c r="F37" s="55"/>
      <c r="G37" s="56"/>
    </row>
    <row r="38" spans="1:13" s="52" customFormat="1" ht="15">
      <c r="A38" s="52" t="s">
        <v>202</v>
      </c>
      <c r="B38" s="53"/>
      <c r="C38" s="53"/>
      <c r="D38" s="53"/>
      <c r="E38" s="54"/>
      <c r="F38" s="55"/>
      <c r="G38" s="56"/>
      <c r="I38" s="186"/>
    </row>
    <row r="39" spans="1:13" s="52" customFormat="1" ht="15">
      <c r="A39" s="52" t="s">
        <v>251</v>
      </c>
      <c r="B39" s="53"/>
      <c r="C39" s="53"/>
      <c r="D39" s="53"/>
      <c r="E39" s="54"/>
      <c r="F39" s="55"/>
      <c r="G39" s="56"/>
    </row>
    <row r="40" spans="1:13" s="52" customFormat="1" ht="15">
      <c r="A40" s="52" t="s">
        <v>303</v>
      </c>
      <c r="B40" s="53"/>
      <c r="C40" s="53"/>
      <c r="D40" s="53"/>
      <c r="E40" s="54"/>
      <c r="F40" s="55"/>
      <c r="G40" s="56"/>
    </row>
    <row r="41" spans="1:13" s="52" customFormat="1" ht="15">
      <c r="A41" s="52" t="s">
        <v>250</v>
      </c>
      <c r="B41" s="53"/>
      <c r="C41" s="53"/>
      <c r="D41" s="53"/>
      <c r="E41" s="54"/>
      <c r="F41" s="55"/>
      <c r="G41" s="56"/>
    </row>
    <row r="42" spans="1:13" s="52" customFormat="1" ht="15">
      <c r="A42" s="52" t="s">
        <v>249</v>
      </c>
      <c r="B42" s="53"/>
      <c r="C42" s="53"/>
      <c r="D42" s="53"/>
      <c r="E42" s="54"/>
      <c r="F42" s="55"/>
      <c r="G42" s="56"/>
    </row>
    <row r="43" spans="1:13" s="52" customFormat="1" ht="15">
      <c r="A43" s="97" t="s">
        <v>306</v>
      </c>
      <c r="B43" s="53"/>
      <c r="C43" s="53"/>
      <c r="D43" s="53"/>
      <c r="E43" s="54"/>
      <c r="F43" s="55"/>
      <c r="G43" s="56"/>
    </row>
    <row r="44" spans="1:13" s="52" customFormat="1" ht="15">
      <c r="B44" s="53"/>
      <c r="C44" s="53"/>
      <c r="D44" s="53"/>
      <c r="E44" s="54"/>
      <c r="F44" s="55"/>
      <c r="G44" s="56"/>
    </row>
    <row r="45" spans="1:13" s="52" customFormat="1" ht="15">
      <c r="A45" s="154" t="s">
        <v>307</v>
      </c>
      <c r="B45" s="155"/>
      <c r="C45" s="155"/>
      <c r="D45" s="53"/>
      <c r="E45" s="54"/>
      <c r="F45" s="55"/>
      <c r="G45" s="56"/>
    </row>
    <row r="46" spans="1:13" s="52" customFormat="1" ht="15">
      <c r="B46" s="53"/>
      <c r="C46" s="53"/>
      <c r="D46" s="53"/>
      <c r="E46" s="54"/>
      <c r="F46" s="55"/>
      <c r="G46" s="56"/>
    </row>
    <row r="47" spans="1:13" s="52" customFormat="1" ht="15">
      <c r="A47" s="52" t="s">
        <v>259</v>
      </c>
      <c r="B47" s="53"/>
      <c r="C47" s="53"/>
      <c r="D47" s="53"/>
      <c r="E47" s="54"/>
      <c r="F47" s="55"/>
      <c r="G47" s="56"/>
    </row>
    <row r="48" spans="1:13" s="52" customFormat="1" ht="15">
      <c r="B48" s="53"/>
      <c r="C48" s="53"/>
      <c r="D48" s="53"/>
      <c r="E48" s="54"/>
      <c r="F48" s="55"/>
      <c r="G48" s="56"/>
    </row>
    <row r="49" spans="1:7" s="52" customFormat="1" ht="15">
      <c r="A49" s="112" t="s">
        <v>203</v>
      </c>
      <c r="B49" s="111"/>
      <c r="C49" s="111"/>
      <c r="D49" s="53"/>
      <c r="E49" s="54"/>
      <c r="F49" s="55"/>
      <c r="G49" s="56"/>
    </row>
    <row r="50" spans="1:7" s="52" customFormat="1" ht="15">
      <c r="A50" s="112" t="s">
        <v>204</v>
      </c>
      <c r="B50" s="111"/>
      <c r="C50" s="111"/>
      <c r="D50" s="53"/>
      <c r="E50" s="54"/>
      <c r="F50" s="55"/>
      <c r="G50" s="56"/>
    </row>
    <row r="51" spans="1:7" s="52" customFormat="1" ht="15">
      <c r="A51" s="110" t="s">
        <v>231</v>
      </c>
      <c r="B51" s="53"/>
      <c r="C51" s="53"/>
      <c r="D51" s="53"/>
      <c r="E51" s="54"/>
      <c r="F51" s="55"/>
      <c r="G51" s="56"/>
    </row>
    <row r="52" spans="1:7" s="52" customFormat="1" ht="15">
      <c r="A52" s="110" t="s">
        <v>211</v>
      </c>
      <c r="B52" s="53"/>
      <c r="C52" s="53"/>
      <c r="D52" s="53"/>
      <c r="E52" s="54"/>
      <c r="F52" s="55"/>
      <c r="G52" s="56"/>
    </row>
    <row r="53" spans="1:7" s="52" customFormat="1" ht="15">
      <c r="A53" s="58"/>
      <c r="B53" s="53"/>
      <c r="C53" s="53"/>
      <c r="D53" s="53"/>
      <c r="E53" s="54"/>
      <c r="F53" s="55"/>
      <c r="G53" s="56"/>
    </row>
    <row r="54" spans="1:7" s="52" customFormat="1" ht="15">
      <c r="A54" s="58"/>
      <c r="B54" s="53"/>
      <c r="C54" s="53"/>
      <c r="D54" s="53"/>
      <c r="E54" s="54"/>
      <c r="F54" s="55"/>
      <c r="G54" s="56"/>
    </row>
    <row r="55" spans="1:7" s="51" customFormat="1" ht="19.5">
      <c r="A55" s="109" t="s">
        <v>240</v>
      </c>
      <c r="B55" s="45"/>
      <c r="C55" s="45"/>
      <c r="D55" s="45"/>
      <c r="E55" s="46"/>
      <c r="F55" s="47"/>
      <c r="G55" s="48"/>
    </row>
    <row r="56" spans="1:7" s="52" customFormat="1" ht="15">
      <c r="B56" s="53"/>
      <c r="C56" s="53"/>
      <c r="D56" s="53"/>
      <c r="E56" s="54"/>
      <c r="F56" s="55"/>
      <c r="G56" s="56"/>
    </row>
    <row r="57" spans="1:7" s="52" customFormat="1" ht="15">
      <c r="A57" s="52" t="s">
        <v>262</v>
      </c>
      <c r="B57" s="53"/>
      <c r="C57" s="53"/>
      <c r="D57" s="53"/>
      <c r="E57" s="54"/>
      <c r="F57" s="55"/>
      <c r="G57" s="56"/>
    </row>
    <row r="58" spans="1:7" s="52" customFormat="1" ht="15.75">
      <c r="A58" s="52" t="s">
        <v>175</v>
      </c>
      <c r="B58" s="53"/>
      <c r="C58" s="53"/>
      <c r="D58" s="53"/>
      <c r="E58" s="54"/>
      <c r="F58" s="55"/>
      <c r="G58" s="56"/>
    </row>
    <row r="59" spans="1:7" s="52" customFormat="1" ht="15.75">
      <c r="A59" s="52" t="s">
        <v>238</v>
      </c>
      <c r="B59" s="53"/>
      <c r="C59" s="53"/>
      <c r="D59" s="53"/>
      <c r="E59" s="54"/>
      <c r="F59" s="55"/>
      <c r="G59" s="56"/>
    </row>
    <row r="60" spans="1:7" s="52" customFormat="1" ht="15.75">
      <c r="A60" s="52" t="s">
        <v>305</v>
      </c>
      <c r="B60" s="53"/>
      <c r="C60" s="53"/>
      <c r="D60" s="53"/>
      <c r="E60" s="54"/>
      <c r="F60" s="55"/>
      <c r="G60" s="56"/>
    </row>
    <row r="61" spans="1:7" s="52" customFormat="1" ht="15.75">
      <c r="A61" s="89" t="s">
        <v>232</v>
      </c>
      <c r="B61" s="53"/>
      <c r="C61" s="53"/>
      <c r="D61" s="53"/>
      <c r="E61" s="54"/>
      <c r="F61" s="55"/>
      <c r="G61" s="56"/>
    </row>
    <row r="62" spans="1:7" s="52" customFormat="1" ht="15">
      <c r="B62" s="53"/>
      <c r="C62" s="53"/>
      <c r="D62" s="53"/>
      <c r="E62" s="54"/>
      <c r="F62" s="55"/>
      <c r="G62" s="56"/>
    </row>
    <row r="63" spans="1:7" s="51" customFormat="1" ht="19.5">
      <c r="A63" s="109" t="s">
        <v>239</v>
      </c>
      <c r="B63" s="45"/>
      <c r="C63" s="45"/>
      <c r="D63" s="45"/>
      <c r="E63" s="46"/>
      <c r="F63" s="47"/>
      <c r="G63" s="48"/>
    </row>
    <row r="64" spans="1:7" s="52" customFormat="1" ht="15">
      <c r="B64" s="53"/>
      <c r="C64" s="53"/>
      <c r="D64" s="53"/>
      <c r="E64" s="54"/>
      <c r="F64" s="55"/>
      <c r="G64" s="56"/>
    </row>
    <row r="65" spans="1:7" s="52" customFormat="1" ht="15.75">
      <c r="A65" s="52" t="s">
        <v>176</v>
      </c>
      <c r="B65" s="53"/>
      <c r="C65" s="53"/>
      <c r="D65" s="53"/>
      <c r="E65" s="54"/>
      <c r="F65" s="55"/>
      <c r="G65" s="56"/>
    </row>
    <row r="66" spans="1:7" s="52" customFormat="1" ht="15.75">
      <c r="A66" s="52" t="s">
        <v>263</v>
      </c>
      <c r="B66" s="53"/>
      <c r="C66" s="53"/>
      <c r="D66" s="53"/>
      <c r="E66" s="54"/>
      <c r="F66" s="55"/>
      <c r="G66" s="56"/>
    </row>
    <row r="67" spans="1:7" s="52" customFormat="1" ht="15">
      <c r="A67" s="52" t="s">
        <v>177</v>
      </c>
      <c r="B67" s="53"/>
      <c r="C67" s="53"/>
      <c r="D67" s="53"/>
      <c r="E67" s="54"/>
      <c r="F67" s="55"/>
      <c r="G67" s="56"/>
    </row>
    <row r="68" spans="1:7" s="52" customFormat="1" ht="15">
      <c r="B68" s="53"/>
      <c r="C68" s="53"/>
      <c r="D68" s="53"/>
      <c r="E68" s="54"/>
      <c r="F68" s="55"/>
      <c r="G68" s="56"/>
    </row>
    <row r="69" spans="1:7" s="52" customFormat="1" ht="15">
      <c r="B69" s="53"/>
      <c r="C69" s="53"/>
      <c r="D69" s="53"/>
      <c r="E69" s="54"/>
      <c r="F69" s="55"/>
      <c r="G69" s="56"/>
    </row>
    <row r="70" spans="1:7" s="51" customFormat="1" ht="18">
      <c r="A70" s="109" t="s">
        <v>236</v>
      </c>
      <c r="B70" s="45"/>
      <c r="C70" s="59"/>
      <c r="D70" s="45"/>
      <c r="E70" s="46"/>
      <c r="F70" s="47"/>
      <c r="G70" s="48"/>
    </row>
    <row r="71" spans="1:7" s="52" customFormat="1" ht="15">
      <c r="B71" s="53"/>
      <c r="C71" s="53"/>
      <c r="D71" s="53"/>
      <c r="E71" s="54"/>
      <c r="F71" s="55"/>
      <c r="G71" s="56"/>
    </row>
    <row r="72" spans="1:7" s="52" customFormat="1" ht="15">
      <c r="A72" s="52" t="s">
        <v>260</v>
      </c>
      <c r="B72" s="53"/>
      <c r="C72" s="53"/>
      <c r="D72" s="53"/>
      <c r="E72" s="54"/>
      <c r="F72" s="55"/>
      <c r="G72" s="56"/>
    </row>
    <row r="73" spans="1:7" s="52" customFormat="1" ht="14.25">
      <c r="A73" s="52" t="s">
        <v>219</v>
      </c>
      <c r="B73" s="45"/>
      <c r="C73" s="45"/>
      <c r="D73" s="45"/>
      <c r="E73" s="46"/>
      <c r="F73" s="47"/>
      <c r="G73" s="48"/>
    </row>
    <row r="74" spans="1:7" s="52" customFormat="1" ht="14.25">
      <c r="A74" s="44"/>
      <c r="B74" s="45"/>
      <c r="C74" s="45"/>
      <c r="D74" s="45"/>
      <c r="E74" s="46"/>
      <c r="F74" s="47"/>
      <c r="G74" s="48"/>
    </row>
    <row r="75" spans="1:7" s="52" customFormat="1" ht="9" customHeight="1">
      <c r="A75" s="44"/>
      <c r="B75" s="45"/>
      <c r="C75" s="45"/>
      <c r="D75" s="45"/>
      <c r="E75" s="46"/>
      <c r="F75" s="47"/>
      <c r="G75" s="48"/>
    </row>
    <row r="76" spans="1:7" s="52" customFormat="1" ht="14.25">
      <c r="A76" s="44"/>
      <c r="B76" s="45"/>
      <c r="C76" s="45"/>
      <c r="D76" s="45"/>
      <c r="E76" s="46"/>
      <c r="F76" s="47"/>
      <c r="G76" s="48"/>
    </row>
    <row r="77" spans="1:7" s="52" customFormat="1" ht="14.25">
      <c r="A77" s="44"/>
      <c r="B77" s="45"/>
      <c r="C77" s="45"/>
      <c r="D77" s="45"/>
      <c r="E77" s="46"/>
      <c r="F77" s="47"/>
      <c r="G77" s="48"/>
    </row>
    <row r="78" spans="1:7" s="52" customFormat="1" ht="14.25">
      <c r="A78" s="44"/>
      <c r="B78" s="45"/>
      <c r="C78" s="45"/>
      <c r="D78" s="45"/>
      <c r="E78" s="46"/>
      <c r="F78" s="47"/>
      <c r="G78" s="48"/>
    </row>
    <row r="79" spans="1:7" s="52" customFormat="1" ht="14.25">
      <c r="A79" s="44"/>
      <c r="B79" s="45"/>
      <c r="C79" s="45"/>
      <c r="D79" s="45"/>
      <c r="E79" s="46"/>
      <c r="F79" s="47"/>
      <c r="G79" s="48"/>
    </row>
    <row r="80" spans="1:7" s="52" customFormat="1" ht="14.25">
      <c r="A80" s="44"/>
      <c r="B80" s="45"/>
      <c r="C80" s="45"/>
      <c r="D80" s="45"/>
      <c r="E80" s="46"/>
      <c r="F80" s="47"/>
      <c r="G80" s="48"/>
    </row>
    <row r="81" spans="1:7" s="52" customFormat="1" ht="9" customHeight="1">
      <c r="A81" s="44"/>
      <c r="B81" s="45"/>
      <c r="C81" s="45"/>
      <c r="D81" s="45"/>
      <c r="E81" s="46"/>
      <c r="F81" s="47"/>
      <c r="G81" s="48"/>
    </row>
    <row r="82" spans="1:7" s="52" customFormat="1" ht="14.25">
      <c r="A82" s="44"/>
      <c r="B82" s="45"/>
      <c r="C82" s="45"/>
      <c r="D82" s="45"/>
      <c r="E82" s="46"/>
      <c r="F82" s="47"/>
      <c r="G82" s="48"/>
    </row>
    <row r="83" spans="1:7" s="52" customFormat="1" ht="14.25">
      <c r="A83" s="44"/>
      <c r="B83" s="45"/>
      <c r="C83" s="45"/>
      <c r="D83" s="45"/>
      <c r="E83" s="46"/>
      <c r="F83" s="47"/>
      <c r="G83" s="48"/>
    </row>
    <row r="84" spans="1:7" s="52" customFormat="1" ht="14.25">
      <c r="A84" s="44"/>
      <c r="B84" s="45"/>
      <c r="C84" s="45"/>
      <c r="D84" s="45"/>
      <c r="E84" s="46"/>
      <c r="F84" s="47"/>
      <c r="G84" s="48"/>
    </row>
    <row r="85" spans="1:7" s="52" customFormat="1" ht="14.25">
      <c r="A85" s="44"/>
      <c r="B85" s="45"/>
      <c r="C85" s="45"/>
      <c r="D85" s="45"/>
      <c r="E85" s="46"/>
      <c r="F85" s="47"/>
      <c r="G85" s="48"/>
    </row>
    <row r="86" spans="1:7" s="52" customFormat="1" ht="14.25">
      <c r="A86" s="44"/>
      <c r="B86" s="45"/>
      <c r="C86" s="45"/>
      <c r="D86" s="45"/>
      <c r="E86" s="46"/>
      <c r="F86" s="47"/>
      <c r="G86" s="48"/>
    </row>
    <row r="87" spans="1:7" s="52" customFormat="1" ht="14.25">
      <c r="A87" s="44"/>
      <c r="B87" s="45"/>
      <c r="C87" s="45"/>
      <c r="D87" s="45"/>
      <c r="E87" s="46"/>
      <c r="F87" s="47"/>
      <c r="G87" s="48"/>
    </row>
    <row r="88" spans="1:7" s="52" customFormat="1" ht="14.25">
      <c r="A88" s="44"/>
      <c r="B88" s="45"/>
      <c r="C88" s="45"/>
      <c r="D88" s="45"/>
      <c r="E88" s="46"/>
      <c r="F88" s="47"/>
      <c r="G88" s="48"/>
    </row>
    <row r="89" spans="1:7" s="52" customFormat="1" ht="14.25">
      <c r="A89" s="44"/>
      <c r="B89" s="45"/>
      <c r="C89" s="45"/>
      <c r="D89" s="45"/>
      <c r="E89" s="46"/>
      <c r="F89" s="47"/>
      <c r="G89" s="48"/>
    </row>
    <row r="90" spans="1:7" s="52" customFormat="1" ht="14.25">
      <c r="A90" s="44"/>
      <c r="B90" s="45"/>
      <c r="C90" s="45"/>
      <c r="D90" s="45"/>
      <c r="E90" s="46"/>
      <c r="F90" s="47"/>
      <c r="G90" s="48"/>
    </row>
    <row r="91" spans="1:7" s="52" customFormat="1" ht="14.25">
      <c r="A91" s="44"/>
      <c r="B91" s="45"/>
      <c r="C91" s="45"/>
      <c r="D91" s="45"/>
      <c r="E91" s="46"/>
      <c r="F91" s="47"/>
      <c r="G91" s="48"/>
    </row>
    <row r="92" spans="1:7" s="52" customFormat="1" ht="14.25">
      <c r="A92" s="44"/>
      <c r="B92" s="45"/>
      <c r="C92" s="45"/>
      <c r="D92" s="45"/>
      <c r="E92" s="46"/>
      <c r="F92" s="47"/>
      <c r="G92" s="48"/>
    </row>
    <row r="93" spans="1:7" s="52" customFormat="1" ht="9" customHeight="1">
      <c r="A93" s="44"/>
      <c r="B93" s="45"/>
      <c r="C93" s="45"/>
      <c r="D93" s="45"/>
      <c r="E93" s="46"/>
      <c r="F93" s="47"/>
      <c r="G93" s="48"/>
    </row>
    <row r="94" spans="1:7" s="52" customFormat="1" ht="14.25">
      <c r="A94" s="44"/>
      <c r="B94" s="45"/>
      <c r="C94" s="45"/>
      <c r="D94" s="45"/>
      <c r="E94" s="46"/>
      <c r="F94" s="47"/>
      <c r="G94" s="48"/>
    </row>
    <row r="95" spans="1:7" s="52" customFormat="1" ht="14.25">
      <c r="A95" s="44"/>
      <c r="B95" s="45"/>
      <c r="C95" s="45"/>
      <c r="D95" s="45"/>
      <c r="E95" s="46"/>
      <c r="F95" s="47"/>
      <c r="G95" s="48"/>
    </row>
    <row r="96" spans="1:7" s="52" customFormat="1" ht="14.25">
      <c r="A96" s="44"/>
      <c r="B96" s="45"/>
      <c r="C96" s="45"/>
      <c r="D96" s="45"/>
      <c r="E96" s="46"/>
      <c r="F96" s="47"/>
      <c r="G96" s="48"/>
    </row>
    <row r="97" spans="1:7" s="52" customFormat="1" ht="14.25">
      <c r="A97" s="44"/>
      <c r="B97" s="45"/>
      <c r="C97" s="45"/>
      <c r="D97" s="45"/>
      <c r="E97" s="46"/>
      <c r="F97" s="47"/>
      <c r="G97" s="48"/>
    </row>
    <row r="98" spans="1:7" s="52" customFormat="1" ht="14.25">
      <c r="A98" s="44"/>
      <c r="B98" s="45"/>
      <c r="C98" s="45"/>
      <c r="D98" s="45"/>
      <c r="E98" s="46"/>
      <c r="F98" s="47"/>
      <c r="G98" s="48"/>
    </row>
    <row r="99" spans="1:7" s="52" customFormat="1" ht="9" customHeight="1">
      <c r="A99" s="44"/>
      <c r="B99" s="45"/>
      <c r="C99" s="45"/>
      <c r="D99" s="45"/>
      <c r="E99" s="46"/>
      <c r="F99" s="47"/>
      <c r="G99" s="48"/>
    </row>
    <row r="100" spans="1:7" s="52" customFormat="1" ht="14.25">
      <c r="A100" s="44"/>
      <c r="B100" s="45"/>
      <c r="C100" s="45"/>
      <c r="D100" s="45"/>
      <c r="E100" s="46"/>
      <c r="F100" s="47"/>
      <c r="G100" s="48"/>
    </row>
    <row r="101" spans="1:7" s="52" customFormat="1" ht="14.25">
      <c r="A101" s="44"/>
      <c r="B101" s="45"/>
      <c r="C101" s="45"/>
      <c r="D101" s="45"/>
      <c r="E101" s="46"/>
      <c r="F101" s="47"/>
      <c r="G101" s="48"/>
    </row>
    <row r="102" spans="1:7" s="52" customFormat="1" ht="14.25">
      <c r="A102" s="44"/>
      <c r="B102" s="45"/>
      <c r="C102" s="45"/>
      <c r="D102" s="45"/>
      <c r="E102" s="46"/>
      <c r="F102" s="47"/>
      <c r="G102" s="48"/>
    </row>
    <row r="103" spans="1:7" s="52" customFormat="1" ht="14.25">
      <c r="A103" s="44"/>
      <c r="B103" s="45"/>
      <c r="C103" s="45"/>
      <c r="D103" s="45"/>
      <c r="E103" s="46"/>
      <c r="F103" s="47"/>
      <c r="G103" s="48"/>
    </row>
    <row r="104" spans="1:7" s="52" customFormat="1" ht="14.25">
      <c r="A104" s="44"/>
      <c r="B104" s="45"/>
      <c r="C104" s="45"/>
      <c r="D104" s="45"/>
      <c r="E104" s="46"/>
      <c r="F104" s="47"/>
      <c r="G104" s="48"/>
    </row>
    <row r="105" spans="1:7" s="52" customFormat="1" ht="14.25">
      <c r="A105" s="44"/>
      <c r="B105" s="45"/>
      <c r="C105" s="45"/>
      <c r="D105" s="45"/>
      <c r="E105" s="46"/>
      <c r="F105" s="47"/>
      <c r="G105" s="48"/>
    </row>
    <row r="106" spans="1:7" s="52" customFormat="1" ht="14.25">
      <c r="A106" s="44"/>
      <c r="B106" s="45"/>
      <c r="C106" s="45"/>
      <c r="D106" s="45"/>
      <c r="E106" s="46"/>
      <c r="F106" s="47"/>
      <c r="G106" s="48"/>
    </row>
    <row r="107" spans="1:7" s="52" customFormat="1" ht="14.25">
      <c r="A107" s="44"/>
      <c r="B107" s="45"/>
      <c r="C107" s="45"/>
      <c r="D107" s="45"/>
      <c r="E107" s="46"/>
      <c r="F107" s="47"/>
      <c r="G107" s="48"/>
    </row>
    <row r="108" spans="1:7" s="52" customFormat="1" ht="14.25">
      <c r="A108" s="44"/>
      <c r="B108" s="45"/>
      <c r="C108" s="45"/>
      <c r="D108" s="45"/>
      <c r="E108" s="46"/>
      <c r="F108" s="47"/>
      <c r="G108" s="48"/>
    </row>
    <row r="109" spans="1:7" s="52" customFormat="1" ht="9" customHeight="1">
      <c r="A109" s="44"/>
      <c r="B109" s="45"/>
      <c r="C109" s="45"/>
      <c r="D109" s="45"/>
      <c r="E109" s="46"/>
      <c r="F109" s="47"/>
      <c r="G109" s="48"/>
    </row>
    <row r="110" spans="1:7" s="52" customFormat="1" ht="14.25">
      <c r="A110" s="44"/>
      <c r="B110" s="45"/>
      <c r="C110" s="45"/>
      <c r="D110" s="45"/>
      <c r="E110" s="46"/>
      <c r="F110" s="47"/>
      <c r="G110" s="48"/>
    </row>
    <row r="111" spans="1:7" s="52" customFormat="1" ht="14.25">
      <c r="A111" s="44"/>
      <c r="B111" s="45"/>
      <c r="C111" s="45"/>
      <c r="D111" s="45"/>
      <c r="E111" s="46"/>
      <c r="F111" s="47"/>
      <c r="G111" s="48"/>
    </row>
    <row r="112" spans="1:7" s="52" customFormat="1" ht="14.25">
      <c r="A112" s="44"/>
      <c r="B112" s="45"/>
      <c r="C112" s="45"/>
      <c r="D112" s="45"/>
      <c r="E112" s="46"/>
      <c r="F112" s="47"/>
      <c r="G112" s="48"/>
    </row>
    <row r="113" spans="1:7" s="52" customFormat="1" ht="9" customHeight="1">
      <c r="A113" s="44"/>
      <c r="B113" s="45"/>
      <c r="C113" s="45"/>
      <c r="D113" s="45"/>
      <c r="E113" s="46"/>
      <c r="F113" s="47"/>
      <c r="G113" s="48"/>
    </row>
    <row r="114" spans="1:7" s="52" customFormat="1" ht="14.25">
      <c r="A114" s="44"/>
      <c r="B114" s="45"/>
      <c r="C114" s="45"/>
      <c r="D114" s="45"/>
      <c r="E114" s="46"/>
      <c r="F114" s="47"/>
      <c r="G114" s="48"/>
    </row>
    <row r="115" spans="1:7" s="52" customFormat="1" ht="14.25">
      <c r="A115" s="44"/>
      <c r="B115" s="45"/>
      <c r="C115" s="45"/>
      <c r="D115" s="45"/>
      <c r="E115" s="46"/>
      <c r="F115" s="47"/>
      <c r="G115" s="48"/>
    </row>
    <row r="116" spans="1:7" s="52" customFormat="1" ht="14.25">
      <c r="A116" s="44"/>
      <c r="B116" s="45"/>
      <c r="C116" s="45"/>
      <c r="D116" s="45"/>
      <c r="E116" s="46"/>
      <c r="F116" s="47"/>
      <c r="G116" s="48"/>
    </row>
    <row r="117" spans="1:7" s="52" customFormat="1" ht="9" customHeight="1">
      <c r="A117" s="44"/>
      <c r="B117" s="45"/>
      <c r="C117" s="45"/>
      <c r="D117" s="45"/>
      <c r="E117" s="46"/>
      <c r="F117" s="47"/>
      <c r="G117" s="48"/>
    </row>
    <row r="118" spans="1:7" s="52" customFormat="1" ht="14.25">
      <c r="A118" s="44"/>
      <c r="B118" s="45"/>
      <c r="C118" s="45"/>
      <c r="D118" s="45"/>
      <c r="E118" s="46"/>
      <c r="F118" s="47"/>
      <c r="G118" s="48"/>
    </row>
    <row r="119" spans="1:7" s="52" customFormat="1" ht="14.25">
      <c r="A119" s="44"/>
      <c r="B119" s="45"/>
      <c r="C119" s="45"/>
      <c r="D119" s="45"/>
      <c r="E119" s="46"/>
      <c r="F119" s="47"/>
      <c r="G119" s="48"/>
    </row>
    <row r="120" spans="1:7" s="52" customFormat="1" ht="14.25">
      <c r="A120" s="44"/>
      <c r="B120" s="45"/>
      <c r="C120" s="45"/>
      <c r="D120" s="45"/>
      <c r="E120" s="46"/>
      <c r="F120" s="47"/>
      <c r="G120" s="48"/>
    </row>
    <row r="121" spans="1:7" s="52" customFormat="1" ht="14.25">
      <c r="A121" s="44"/>
      <c r="B121" s="45"/>
      <c r="C121" s="45"/>
      <c r="D121" s="45"/>
      <c r="E121" s="46"/>
      <c r="F121" s="47"/>
      <c r="G121" s="48"/>
    </row>
    <row r="122" spans="1:7" s="52" customFormat="1" ht="14.25">
      <c r="A122" s="44"/>
      <c r="B122" s="45"/>
      <c r="C122" s="45"/>
      <c r="D122" s="45"/>
      <c r="E122" s="46"/>
      <c r="F122" s="47"/>
      <c r="G122" s="48"/>
    </row>
    <row r="123" spans="1:7" s="52" customFormat="1" ht="14.25">
      <c r="A123" s="44"/>
      <c r="B123" s="45"/>
      <c r="C123" s="45"/>
      <c r="D123" s="45"/>
      <c r="E123" s="46"/>
      <c r="F123" s="47"/>
      <c r="G123" s="48"/>
    </row>
    <row r="124" spans="1:7" s="52" customFormat="1" ht="14.25">
      <c r="A124" s="44"/>
      <c r="B124" s="45"/>
      <c r="C124" s="45"/>
      <c r="D124" s="45"/>
      <c r="E124" s="46"/>
      <c r="F124" s="47"/>
      <c r="G124" s="48"/>
    </row>
    <row r="125" spans="1:7" s="52" customFormat="1" ht="9" customHeight="1">
      <c r="A125" s="44"/>
      <c r="B125" s="45"/>
      <c r="C125" s="45"/>
      <c r="D125" s="45"/>
      <c r="E125" s="46"/>
      <c r="F125" s="47"/>
      <c r="G125" s="48"/>
    </row>
    <row r="126" spans="1:7" s="52" customFormat="1" ht="14.25">
      <c r="A126" s="44"/>
      <c r="B126" s="45"/>
      <c r="C126" s="45"/>
      <c r="D126" s="45"/>
      <c r="E126" s="46"/>
      <c r="F126" s="47"/>
      <c r="G126" s="48"/>
    </row>
    <row r="127" spans="1:7" s="52" customFormat="1" ht="14.25">
      <c r="A127" s="44"/>
      <c r="B127" s="45"/>
      <c r="C127" s="45"/>
      <c r="D127" s="45"/>
      <c r="E127" s="46"/>
      <c r="F127" s="47"/>
      <c r="G127" s="48"/>
    </row>
    <row r="128" spans="1:7" s="52" customFormat="1" ht="9" customHeight="1">
      <c r="A128" s="44"/>
      <c r="B128" s="45"/>
      <c r="C128" s="45"/>
      <c r="D128" s="45"/>
      <c r="E128" s="46"/>
      <c r="F128" s="47"/>
      <c r="G128" s="48"/>
    </row>
    <row r="129" spans="1:7" s="52" customFormat="1" ht="14.25">
      <c r="A129" s="44"/>
      <c r="B129" s="45"/>
      <c r="C129" s="45"/>
      <c r="D129" s="45"/>
      <c r="E129" s="46"/>
      <c r="F129" s="47"/>
      <c r="G129" s="48"/>
    </row>
    <row r="130" spans="1:7" s="52" customFormat="1" ht="14.25">
      <c r="A130" s="44"/>
      <c r="B130" s="45"/>
      <c r="C130" s="45"/>
      <c r="D130" s="45"/>
      <c r="E130" s="46"/>
      <c r="F130" s="47"/>
      <c r="G130" s="48"/>
    </row>
    <row r="131" spans="1:7" s="52" customFormat="1" ht="9" customHeight="1">
      <c r="A131" s="44"/>
      <c r="B131" s="45"/>
      <c r="C131" s="45"/>
      <c r="D131" s="45"/>
      <c r="E131" s="46"/>
      <c r="F131" s="47"/>
      <c r="G131" s="48"/>
    </row>
    <row r="132" spans="1:7" s="52" customFormat="1" ht="14.25">
      <c r="A132" s="44"/>
      <c r="B132" s="45"/>
      <c r="C132" s="45"/>
      <c r="D132" s="45"/>
      <c r="E132" s="46"/>
      <c r="F132" s="47"/>
      <c r="G132" s="48"/>
    </row>
    <row r="133" spans="1:7" s="52" customFormat="1" ht="14.25">
      <c r="A133" s="44"/>
      <c r="B133" s="45"/>
      <c r="C133" s="45"/>
      <c r="D133" s="45"/>
      <c r="E133" s="46"/>
      <c r="F133" s="47"/>
      <c r="G133" s="48"/>
    </row>
    <row r="134" spans="1:7" s="52" customFormat="1" ht="9" customHeight="1">
      <c r="A134" s="44"/>
      <c r="B134" s="45"/>
      <c r="C134" s="45"/>
      <c r="D134" s="45"/>
      <c r="E134" s="46"/>
      <c r="F134" s="47"/>
      <c r="G134" s="48"/>
    </row>
    <row r="135" spans="1:7" s="52" customFormat="1" ht="14.25">
      <c r="A135" s="44"/>
      <c r="B135" s="45"/>
      <c r="C135" s="45"/>
      <c r="D135" s="45"/>
      <c r="E135" s="46"/>
      <c r="F135" s="47"/>
      <c r="G135" s="48"/>
    </row>
    <row r="136" spans="1:7" s="52" customFormat="1" ht="14.25">
      <c r="A136" s="44"/>
      <c r="B136" s="45"/>
      <c r="C136" s="45"/>
      <c r="D136" s="45"/>
      <c r="E136" s="46"/>
      <c r="F136" s="47"/>
      <c r="G136" s="48"/>
    </row>
    <row r="137" spans="1:7" s="52" customFormat="1" ht="14.25">
      <c r="A137" s="44"/>
      <c r="B137" s="45"/>
      <c r="C137" s="45"/>
      <c r="D137" s="45"/>
      <c r="E137" s="46"/>
      <c r="F137" s="47"/>
      <c r="G137" s="48"/>
    </row>
    <row r="138" spans="1:7" s="52" customFormat="1" ht="14.25">
      <c r="A138" s="44"/>
      <c r="B138" s="45"/>
      <c r="C138" s="45"/>
      <c r="D138" s="45"/>
      <c r="E138" s="46"/>
      <c r="F138" s="47"/>
      <c r="G138" s="48"/>
    </row>
    <row r="139" spans="1:7" s="52" customFormat="1" ht="14.25">
      <c r="A139" s="44"/>
      <c r="B139" s="45"/>
      <c r="C139" s="45"/>
      <c r="D139" s="45"/>
      <c r="E139" s="46"/>
      <c r="F139" s="47"/>
      <c r="G139" s="48"/>
    </row>
    <row r="140" spans="1:7" s="52" customFormat="1" ht="14.25">
      <c r="A140" s="44"/>
      <c r="B140" s="45"/>
      <c r="C140" s="45"/>
      <c r="D140" s="45"/>
      <c r="E140" s="46"/>
      <c r="F140" s="47"/>
      <c r="G140" s="48"/>
    </row>
    <row r="141" spans="1:7" s="52" customFormat="1" ht="9" customHeight="1">
      <c r="A141" s="44"/>
      <c r="B141" s="45"/>
      <c r="C141" s="45"/>
      <c r="D141" s="45"/>
      <c r="E141" s="46"/>
      <c r="F141" s="47"/>
      <c r="G141" s="48"/>
    </row>
    <row r="142" spans="1:7" s="52" customFormat="1" ht="14.25">
      <c r="A142" s="44"/>
      <c r="B142" s="45"/>
      <c r="C142" s="45"/>
      <c r="D142" s="45"/>
      <c r="E142" s="46"/>
      <c r="F142" s="47"/>
      <c r="G142" s="48"/>
    </row>
    <row r="143" spans="1:7" s="52" customFormat="1" ht="14.25">
      <c r="A143" s="44"/>
      <c r="B143" s="45"/>
      <c r="C143" s="45"/>
      <c r="D143" s="45"/>
      <c r="E143" s="46"/>
      <c r="F143" s="47"/>
      <c r="G143" s="48"/>
    </row>
    <row r="144" spans="1:7" s="52" customFormat="1" ht="9" customHeight="1">
      <c r="A144" s="44"/>
      <c r="B144" s="45"/>
      <c r="C144" s="45"/>
      <c r="D144" s="45"/>
      <c r="E144" s="46"/>
      <c r="F144" s="47"/>
      <c r="G144" s="48"/>
    </row>
    <row r="145" spans="1:7" s="52" customFormat="1" ht="14.25">
      <c r="A145" s="44"/>
      <c r="B145" s="45"/>
      <c r="C145" s="45"/>
      <c r="D145" s="45"/>
      <c r="E145" s="46"/>
      <c r="F145" s="47"/>
      <c r="G145" s="48"/>
    </row>
    <row r="146" spans="1:7" s="52" customFormat="1" ht="14.25">
      <c r="A146" s="44"/>
      <c r="B146" s="45"/>
      <c r="C146" s="45"/>
      <c r="D146" s="45"/>
      <c r="E146" s="46"/>
      <c r="F146" s="47"/>
      <c r="G146" s="48"/>
    </row>
    <row r="147" spans="1:7" s="52" customFormat="1" ht="9" customHeight="1">
      <c r="A147" s="44"/>
      <c r="B147" s="45"/>
      <c r="C147" s="45"/>
      <c r="D147" s="45"/>
      <c r="E147" s="46"/>
      <c r="F147" s="47"/>
      <c r="G147" s="48"/>
    </row>
    <row r="148" spans="1:7" s="52" customFormat="1" ht="14.25">
      <c r="A148" s="44"/>
      <c r="B148" s="45"/>
      <c r="C148" s="45"/>
      <c r="D148" s="45"/>
      <c r="E148" s="46"/>
      <c r="F148" s="47"/>
      <c r="G148" s="48"/>
    </row>
    <row r="149" spans="1:7" s="52" customFormat="1" ht="14.25">
      <c r="A149" s="44"/>
      <c r="B149" s="45"/>
      <c r="C149" s="45"/>
      <c r="D149" s="45"/>
      <c r="E149" s="46"/>
      <c r="F149" s="47"/>
      <c r="G149" s="48"/>
    </row>
    <row r="150" spans="1:7" s="52" customFormat="1" ht="14.25">
      <c r="A150" s="44"/>
      <c r="B150" s="45"/>
      <c r="C150" s="45"/>
      <c r="D150" s="45"/>
      <c r="E150" s="46"/>
      <c r="F150" s="47"/>
      <c r="G150" s="48"/>
    </row>
    <row r="151" spans="1:7" s="52" customFormat="1" ht="14.25">
      <c r="A151" s="44"/>
      <c r="B151" s="45"/>
      <c r="C151" s="45"/>
      <c r="D151" s="45"/>
      <c r="E151" s="46"/>
      <c r="F151" s="47"/>
      <c r="G151" s="48"/>
    </row>
    <row r="152" spans="1:7" s="52" customFormat="1" ht="9" customHeight="1">
      <c r="A152" s="44"/>
      <c r="B152" s="45"/>
      <c r="C152" s="45"/>
      <c r="D152" s="45"/>
      <c r="E152" s="46"/>
      <c r="F152" s="47"/>
      <c r="G152" s="48"/>
    </row>
    <row r="153" spans="1:7" s="52" customFormat="1" ht="14.25">
      <c r="A153" s="44"/>
      <c r="B153" s="45"/>
      <c r="C153" s="45"/>
      <c r="D153" s="45"/>
      <c r="E153" s="46"/>
      <c r="F153" s="47"/>
      <c r="G153" s="48"/>
    </row>
    <row r="154" spans="1:7" s="52" customFormat="1" ht="14.25">
      <c r="A154" s="44"/>
      <c r="B154" s="45"/>
      <c r="C154" s="45"/>
      <c r="D154" s="45"/>
      <c r="E154" s="46"/>
      <c r="F154" s="47"/>
      <c r="G154" s="48"/>
    </row>
    <row r="155" spans="1:7" s="52" customFormat="1" ht="14.25">
      <c r="A155" s="44"/>
      <c r="B155" s="45"/>
      <c r="C155" s="45"/>
      <c r="D155" s="45"/>
      <c r="E155" s="46"/>
      <c r="F155" s="47"/>
      <c r="G155" s="48"/>
    </row>
    <row r="156" spans="1:7" s="52" customFormat="1" ht="9" customHeight="1">
      <c r="A156" s="44"/>
      <c r="B156" s="45"/>
      <c r="C156" s="45"/>
      <c r="D156" s="45"/>
      <c r="E156" s="46"/>
      <c r="F156" s="47"/>
      <c r="G156" s="48"/>
    </row>
    <row r="157" spans="1:7" s="52" customFormat="1" ht="14.25">
      <c r="A157" s="44"/>
      <c r="B157" s="45"/>
      <c r="C157" s="45"/>
      <c r="D157" s="45"/>
      <c r="E157" s="46"/>
      <c r="F157" s="47"/>
      <c r="G157" s="48"/>
    </row>
    <row r="158" spans="1:7" s="52" customFormat="1" ht="14.25">
      <c r="A158" s="44"/>
      <c r="B158" s="45"/>
      <c r="C158" s="45"/>
      <c r="D158" s="45"/>
      <c r="E158" s="46"/>
      <c r="F158" s="47"/>
      <c r="G158" s="48"/>
    </row>
    <row r="159" spans="1:7" s="52" customFormat="1" ht="14.25">
      <c r="A159" s="44"/>
      <c r="B159" s="45"/>
      <c r="C159" s="45"/>
      <c r="D159" s="45"/>
      <c r="E159" s="46"/>
      <c r="F159" s="47"/>
      <c r="G159" s="48"/>
    </row>
    <row r="160" spans="1:7" s="52" customFormat="1" ht="9" customHeight="1">
      <c r="A160" s="44"/>
      <c r="B160" s="45"/>
      <c r="C160" s="45"/>
      <c r="D160" s="45"/>
      <c r="E160" s="46"/>
      <c r="F160" s="47"/>
      <c r="G160" s="48"/>
    </row>
    <row r="161" spans="1:7" s="52" customFormat="1" ht="14.25">
      <c r="A161" s="44"/>
      <c r="B161" s="45"/>
      <c r="C161" s="45"/>
      <c r="D161" s="45"/>
      <c r="E161" s="46"/>
      <c r="F161" s="47"/>
      <c r="G161" s="48"/>
    </row>
    <row r="162" spans="1:7" s="52" customFormat="1" ht="14.25">
      <c r="A162" s="44"/>
      <c r="B162" s="45"/>
      <c r="C162" s="45"/>
      <c r="D162" s="45"/>
      <c r="E162" s="46"/>
      <c r="F162" s="47"/>
      <c r="G162" s="48"/>
    </row>
    <row r="163" spans="1:7" s="52" customFormat="1" ht="14.25">
      <c r="A163" s="44"/>
      <c r="B163" s="45"/>
      <c r="C163" s="45"/>
      <c r="D163" s="45"/>
      <c r="E163" s="46"/>
      <c r="F163" s="47"/>
      <c r="G163" s="48"/>
    </row>
    <row r="164" spans="1:7" s="44" customFormat="1">
      <c r="B164" s="45"/>
      <c r="C164" s="45"/>
      <c r="D164" s="45"/>
      <c r="E164" s="46"/>
      <c r="F164" s="47"/>
      <c r="G164" s="48"/>
    </row>
    <row r="165" spans="1:7" s="44" customFormat="1">
      <c r="B165" s="45"/>
      <c r="C165" s="45"/>
      <c r="D165" s="45"/>
      <c r="E165" s="46"/>
      <c r="F165" s="47"/>
      <c r="G165" s="48"/>
    </row>
    <row r="166" spans="1:7" s="44" customFormat="1">
      <c r="B166" s="45"/>
      <c r="C166" s="45"/>
      <c r="D166" s="45"/>
      <c r="E166" s="46"/>
      <c r="F166" s="47"/>
      <c r="G166" s="48"/>
    </row>
    <row r="167" spans="1:7" s="44" customFormat="1">
      <c r="B167" s="45"/>
      <c r="C167" s="45"/>
      <c r="D167" s="45"/>
      <c r="E167" s="46"/>
      <c r="F167" s="47"/>
      <c r="G167" s="48"/>
    </row>
    <row r="168" spans="1:7" s="44" customFormat="1">
      <c r="B168" s="45"/>
      <c r="C168" s="45"/>
      <c r="D168" s="45"/>
      <c r="E168" s="46"/>
      <c r="F168" s="47"/>
      <c r="G168" s="48"/>
    </row>
    <row r="169" spans="1:7" s="44" customFormat="1">
      <c r="B169" s="45"/>
      <c r="C169" s="45"/>
      <c r="D169" s="45"/>
      <c r="E169" s="46"/>
      <c r="F169" s="47"/>
      <c r="G169" s="48"/>
    </row>
    <row r="170" spans="1:7" s="44" customFormat="1">
      <c r="B170" s="45"/>
      <c r="C170" s="45"/>
      <c r="D170" s="45"/>
      <c r="E170" s="46"/>
      <c r="F170" s="47"/>
      <c r="G170" s="48"/>
    </row>
    <row r="171" spans="1:7" s="44" customFormat="1">
      <c r="B171" s="45"/>
      <c r="C171" s="45"/>
      <c r="D171" s="45"/>
      <c r="E171" s="46"/>
      <c r="F171" s="47"/>
      <c r="G171" s="48"/>
    </row>
    <row r="172" spans="1:7" s="44" customFormat="1">
      <c r="B172" s="45"/>
      <c r="C172" s="45"/>
      <c r="D172" s="45"/>
      <c r="E172" s="46"/>
      <c r="F172" s="47"/>
      <c r="G172" s="48"/>
    </row>
    <row r="173" spans="1:7" s="44" customFormat="1">
      <c r="B173" s="45"/>
      <c r="C173" s="45"/>
      <c r="D173" s="45"/>
      <c r="E173" s="46"/>
      <c r="F173" s="47"/>
      <c r="G173" s="48"/>
    </row>
    <row r="174" spans="1:7" s="44" customFormat="1">
      <c r="B174" s="45"/>
      <c r="C174" s="45"/>
      <c r="D174" s="45"/>
      <c r="E174" s="46"/>
      <c r="F174" s="47"/>
      <c r="G174" s="48"/>
    </row>
    <row r="175" spans="1:7" s="44" customFormat="1">
      <c r="B175" s="45"/>
      <c r="C175" s="45"/>
      <c r="D175" s="45"/>
      <c r="E175" s="46"/>
      <c r="F175" s="47"/>
      <c r="G175" s="48"/>
    </row>
    <row r="176" spans="1:7" s="44" customFormat="1">
      <c r="B176" s="45"/>
      <c r="C176" s="45"/>
      <c r="D176" s="45"/>
      <c r="E176" s="46"/>
      <c r="F176" s="47"/>
      <c r="G176" s="48"/>
    </row>
    <row r="177" spans="2:7" s="44" customFormat="1">
      <c r="B177" s="45"/>
      <c r="C177" s="45"/>
      <c r="D177" s="45"/>
      <c r="E177" s="46"/>
      <c r="F177" s="47"/>
      <c r="G177" s="48"/>
    </row>
    <row r="178" spans="2:7" s="44" customFormat="1">
      <c r="B178" s="45"/>
      <c r="C178" s="45"/>
      <c r="D178" s="45"/>
      <c r="E178" s="46"/>
      <c r="F178" s="47"/>
      <c r="G178" s="48"/>
    </row>
    <row r="179" spans="2:7" s="44" customFormat="1">
      <c r="B179" s="45"/>
      <c r="C179" s="45"/>
      <c r="D179" s="45"/>
      <c r="E179" s="46"/>
      <c r="F179" s="47"/>
      <c r="G179" s="48"/>
    </row>
    <row r="180" spans="2:7" s="44" customFormat="1">
      <c r="B180" s="45"/>
      <c r="C180" s="45"/>
      <c r="D180" s="45"/>
      <c r="E180" s="46"/>
      <c r="F180" s="47"/>
      <c r="G180" s="48"/>
    </row>
    <row r="181" spans="2:7" s="44" customFormat="1">
      <c r="B181" s="45"/>
      <c r="C181" s="45"/>
      <c r="D181" s="45"/>
      <c r="E181" s="46"/>
      <c r="F181" s="47"/>
      <c r="G181" s="48"/>
    </row>
    <row r="182" spans="2:7" s="44" customFormat="1">
      <c r="B182" s="45"/>
      <c r="C182" s="45"/>
      <c r="D182" s="45"/>
      <c r="E182" s="46"/>
      <c r="F182" s="47"/>
      <c r="G182" s="48"/>
    </row>
    <row r="183" spans="2:7" s="44" customFormat="1">
      <c r="B183" s="45"/>
      <c r="C183" s="45"/>
      <c r="D183" s="45"/>
      <c r="E183" s="46"/>
      <c r="F183" s="47"/>
      <c r="G183" s="48"/>
    </row>
    <row r="184" spans="2:7" s="44" customFormat="1">
      <c r="B184" s="45"/>
      <c r="C184" s="45"/>
      <c r="D184" s="45"/>
      <c r="E184" s="46"/>
      <c r="F184" s="47"/>
      <c r="G184" s="48"/>
    </row>
    <row r="185" spans="2:7" s="44" customFormat="1">
      <c r="B185" s="45"/>
      <c r="C185" s="45"/>
      <c r="D185" s="45"/>
      <c r="E185" s="46"/>
      <c r="F185" s="47"/>
      <c r="G185" s="48"/>
    </row>
    <row r="186" spans="2:7" s="44" customFormat="1">
      <c r="B186" s="45"/>
      <c r="C186" s="45"/>
      <c r="D186" s="45"/>
      <c r="E186" s="46"/>
      <c r="F186" s="47"/>
      <c r="G186" s="48"/>
    </row>
    <row r="187" spans="2:7" s="44" customFormat="1">
      <c r="B187" s="45"/>
      <c r="C187" s="45"/>
      <c r="D187" s="45"/>
      <c r="E187" s="46"/>
      <c r="F187" s="47"/>
      <c r="G187" s="48"/>
    </row>
    <row r="188" spans="2:7" s="44" customFormat="1">
      <c r="B188" s="45"/>
      <c r="C188" s="45"/>
      <c r="D188" s="45"/>
      <c r="E188" s="46"/>
      <c r="F188" s="47"/>
      <c r="G188" s="48"/>
    </row>
    <row r="189" spans="2:7" s="44" customFormat="1">
      <c r="B189" s="45"/>
      <c r="C189" s="45"/>
      <c r="D189" s="45"/>
      <c r="E189" s="46"/>
      <c r="F189" s="47"/>
      <c r="G189" s="48"/>
    </row>
    <row r="190" spans="2:7" s="44" customFormat="1">
      <c r="B190" s="45"/>
      <c r="C190" s="45"/>
      <c r="D190" s="45"/>
      <c r="E190" s="46"/>
      <c r="F190" s="47"/>
      <c r="G190" s="48"/>
    </row>
    <row r="191" spans="2:7" s="44" customFormat="1">
      <c r="B191" s="45"/>
      <c r="C191" s="45"/>
      <c r="D191" s="45"/>
      <c r="E191" s="46"/>
      <c r="F191" s="47"/>
      <c r="G191" s="48"/>
    </row>
    <row r="192" spans="2:7" s="44" customFormat="1">
      <c r="B192" s="45"/>
      <c r="C192" s="45"/>
      <c r="D192" s="45"/>
      <c r="E192" s="46"/>
      <c r="F192" s="47"/>
      <c r="G192" s="48"/>
    </row>
    <row r="193" spans="2:7" s="44" customFormat="1">
      <c r="B193" s="45"/>
      <c r="C193" s="45"/>
      <c r="D193" s="45"/>
      <c r="E193" s="46"/>
      <c r="F193" s="47"/>
      <c r="G193" s="48"/>
    </row>
    <row r="194" spans="2:7" s="44" customFormat="1">
      <c r="B194" s="45"/>
      <c r="C194" s="45"/>
      <c r="D194" s="45"/>
      <c r="E194" s="46"/>
      <c r="F194" s="47"/>
      <c r="G194" s="48"/>
    </row>
    <row r="195" spans="2:7" s="44" customFormat="1">
      <c r="B195" s="45"/>
      <c r="C195" s="45"/>
      <c r="D195" s="45"/>
      <c r="E195" s="46"/>
      <c r="F195" s="47"/>
      <c r="G195" s="48"/>
    </row>
    <row r="196" spans="2:7" s="44" customFormat="1">
      <c r="B196" s="45"/>
      <c r="C196" s="45"/>
      <c r="D196" s="45"/>
      <c r="E196" s="46"/>
      <c r="F196" s="47"/>
      <c r="G196" s="48"/>
    </row>
    <row r="197" spans="2:7" s="44" customFormat="1">
      <c r="B197" s="45"/>
      <c r="C197" s="45"/>
      <c r="D197" s="45"/>
      <c r="E197" s="46"/>
      <c r="F197" s="47"/>
      <c r="G197" s="48"/>
    </row>
    <row r="198" spans="2:7" s="44" customFormat="1">
      <c r="B198" s="45"/>
      <c r="C198" s="45"/>
      <c r="D198" s="45"/>
      <c r="E198" s="46"/>
      <c r="F198" s="47"/>
      <c r="G198" s="48"/>
    </row>
    <row r="199" spans="2:7" s="44" customFormat="1">
      <c r="B199" s="45"/>
      <c r="C199" s="45"/>
      <c r="D199" s="45"/>
      <c r="E199" s="46"/>
      <c r="F199" s="47"/>
      <c r="G199" s="48"/>
    </row>
    <row r="200" spans="2:7" s="44" customFormat="1">
      <c r="B200" s="45"/>
      <c r="C200" s="45"/>
      <c r="D200" s="45"/>
      <c r="E200" s="46"/>
      <c r="F200" s="47"/>
      <c r="G200" s="48"/>
    </row>
    <row r="201" spans="2:7" s="44" customFormat="1">
      <c r="B201" s="45"/>
      <c r="C201" s="45"/>
      <c r="D201" s="45"/>
      <c r="E201" s="46"/>
      <c r="F201" s="47"/>
      <c r="G201" s="48"/>
    </row>
    <row r="202" spans="2:7" s="44" customFormat="1">
      <c r="B202" s="45"/>
      <c r="C202" s="45"/>
      <c r="D202" s="45"/>
      <c r="E202" s="46"/>
      <c r="F202" s="47"/>
      <c r="G202" s="48"/>
    </row>
    <row r="203" spans="2:7" s="44" customFormat="1">
      <c r="B203" s="45"/>
      <c r="C203" s="45"/>
      <c r="D203" s="45"/>
      <c r="E203" s="46"/>
      <c r="F203" s="47"/>
      <c r="G203" s="48"/>
    </row>
    <row r="204" spans="2:7" s="44" customFormat="1">
      <c r="B204" s="45"/>
      <c r="C204" s="45"/>
      <c r="D204" s="45"/>
      <c r="E204" s="46"/>
      <c r="F204" s="47"/>
      <c r="G204" s="48"/>
    </row>
    <row r="205" spans="2:7" s="44" customFormat="1">
      <c r="B205" s="45"/>
      <c r="C205" s="45"/>
      <c r="D205" s="45"/>
      <c r="E205" s="46"/>
      <c r="F205" s="47"/>
      <c r="G205" s="48"/>
    </row>
    <row r="206" spans="2:7" s="44" customFormat="1">
      <c r="B206" s="45"/>
      <c r="C206" s="45"/>
      <c r="D206" s="45"/>
      <c r="E206" s="46"/>
      <c r="F206" s="47"/>
      <c r="G206" s="48"/>
    </row>
    <row r="207" spans="2:7" s="44" customFormat="1">
      <c r="B207" s="45"/>
      <c r="C207" s="45"/>
      <c r="D207" s="45"/>
      <c r="E207" s="46"/>
      <c r="F207" s="47"/>
      <c r="G207" s="48"/>
    </row>
    <row r="208" spans="2:7" s="44" customFormat="1">
      <c r="B208" s="45"/>
      <c r="C208" s="45"/>
      <c r="D208" s="45"/>
      <c r="E208" s="46"/>
      <c r="F208" s="47"/>
      <c r="G208" s="48"/>
    </row>
    <row r="209" spans="2:7" s="44" customFormat="1">
      <c r="B209" s="45"/>
      <c r="C209" s="45"/>
      <c r="D209" s="45"/>
      <c r="E209" s="46"/>
      <c r="F209" s="47"/>
      <c r="G209" s="48"/>
    </row>
    <row r="210" spans="2:7" s="44" customFormat="1">
      <c r="B210" s="45"/>
      <c r="C210" s="45"/>
      <c r="D210" s="45"/>
      <c r="E210" s="46"/>
      <c r="F210" s="47"/>
      <c r="G210" s="48"/>
    </row>
    <row r="211" spans="2:7" s="44" customFormat="1">
      <c r="B211" s="45"/>
      <c r="C211" s="45"/>
      <c r="D211" s="45"/>
      <c r="E211" s="46"/>
      <c r="F211" s="47"/>
      <c r="G211" s="48"/>
    </row>
    <row r="212" spans="2:7" s="44" customFormat="1">
      <c r="B212" s="45"/>
      <c r="C212" s="45"/>
      <c r="D212" s="45"/>
      <c r="E212" s="46"/>
      <c r="F212" s="47"/>
      <c r="G212" s="48"/>
    </row>
    <row r="213" spans="2:7" s="44" customFormat="1">
      <c r="B213" s="45"/>
      <c r="C213" s="45"/>
      <c r="D213" s="45"/>
      <c r="E213" s="46"/>
      <c r="F213" s="47"/>
      <c r="G213" s="48"/>
    </row>
    <row r="214" spans="2:7" s="44" customFormat="1">
      <c r="B214" s="45"/>
      <c r="C214" s="45"/>
      <c r="D214" s="45"/>
      <c r="E214" s="46"/>
      <c r="F214" s="47"/>
      <c r="G214" s="48"/>
    </row>
    <row r="215" spans="2:7" s="44" customFormat="1">
      <c r="B215" s="45"/>
      <c r="C215" s="45"/>
      <c r="D215" s="45"/>
      <c r="E215" s="46"/>
      <c r="F215" s="47"/>
      <c r="G215" s="48"/>
    </row>
    <row r="216" spans="2:7" s="44" customFormat="1">
      <c r="B216" s="45"/>
      <c r="C216" s="45"/>
      <c r="D216" s="45"/>
      <c r="E216" s="46"/>
      <c r="F216" s="47"/>
      <c r="G216" s="48"/>
    </row>
    <row r="217" spans="2:7" s="44" customFormat="1">
      <c r="B217" s="45"/>
      <c r="C217" s="45"/>
      <c r="D217" s="45"/>
      <c r="E217" s="46"/>
      <c r="F217" s="47"/>
      <c r="G217" s="48"/>
    </row>
    <row r="218" spans="2:7" s="44" customFormat="1">
      <c r="B218" s="45"/>
      <c r="C218" s="45"/>
      <c r="D218" s="45"/>
      <c r="E218" s="46"/>
      <c r="F218" s="47"/>
      <c r="G218" s="48"/>
    </row>
    <row r="219" spans="2:7" s="44" customFormat="1">
      <c r="B219" s="45"/>
      <c r="C219" s="45"/>
      <c r="D219" s="45"/>
      <c r="E219" s="46"/>
      <c r="F219" s="47"/>
      <c r="G219" s="48"/>
    </row>
    <row r="220" spans="2:7" s="44" customFormat="1">
      <c r="B220" s="45"/>
      <c r="C220" s="45"/>
      <c r="D220" s="45"/>
      <c r="E220" s="46"/>
      <c r="F220" s="47"/>
      <c r="G220" s="48"/>
    </row>
    <row r="221" spans="2:7" s="44" customFormat="1">
      <c r="B221" s="45"/>
      <c r="C221" s="45"/>
      <c r="D221" s="45"/>
      <c r="E221" s="46"/>
      <c r="F221" s="47"/>
      <c r="G221" s="48"/>
    </row>
    <row r="222" spans="2:7" s="44" customFormat="1">
      <c r="B222" s="45"/>
      <c r="C222" s="45"/>
      <c r="D222" s="45"/>
      <c r="E222" s="46"/>
      <c r="F222" s="47"/>
      <c r="G222" s="48"/>
    </row>
    <row r="223" spans="2:7" s="44" customFormat="1">
      <c r="B223" s="45"/>
      <c r="C223" s="45"/>
      <c r="D223" s="45"/>
      <c r="E223" s="46"/>
      <c r="F223" s="47"/>
      <c r="G223" s="48"/>
    </row>
    <row r="224" spans="2:7" s="44" customFormat="1">
      <c r="B224" s="45"/>
      <c r="C224" s="45"/>
      <c r="D224" s="45"/>
      <c r="E224" s="46"/>
      <c r="F224" s="47"/>
      <c r="G224" s="48"/>
    </row>
    <row r="225" spans="2:7" s="44" customFormat="1">
      <c r="B225" s="45"/>
      <c r="C225" s="45"/>
      <c r="D225" s="45"/>
      <c r="E225" s="46"/>
      <c r="F225" s="47"/>
      <c r="G225" s="48"/>
    </row>
    <row r="226" spans="2:7" s="44" customFormat="1">
      <c r="B226" s="45"/>
      <c r="C226" s="45"/>
      <c r="D226" s="45"/>
      <c r="E226" s="46"/>
      <c r="F226" s="47"/>
      <c r="G226" s="48"/>
    </row>
    <row r="227" spans="2:7" s="44" customFormat="1">
      <c r="B227" s="45"/>
      <c r="C227" s="45"/>
      <c r="D227" s="45"/>
      <c r="E227" s="46"/>
      <c r="F227" s="47"/>
      <c r="G227" s="48"/>
    </row>
    <row r="228" spans="2:7" s="44" customFormat="1">
      <c r="B228" s="45"/>
      <c r="C228" s="45"/>
      <c r="D228" s="45"/>
      <c r="E228" s="46"/>
      <c r="F228" s="47"/>
      <c r="G228" s="48"/>
    </row>
    <row r="229" spans="2:7" s="44" customFormat="1">
      <c r="B229" s="45"/>
      <c r="C229" s="45"/>
      <c r="D229" s="45"/>
      <c r="E229" s="46"/>
      <c r="F229" s="47"/>
      <c r="G229" s="48"/>
    </row>
    <row r="230" spans="2:7" s="44" customFormat="1">
      <c r="B230" s="45"/>
      <c r="C230" s="45"/>
      <c r="D230" s="45"/>
      <c r="E230" s="46"/>
      <c r="F230" s="47"/>
      <c r="G230" s="48"/>
    </row>
    <row r="231" spans="2:7" s="44" customFormat="1">
      <c r="B231" s="45"/>
      <c r="C231" s="45"/>
      <c r="D231" s="45"/>
      <c r="E231" s="46"/>
      <c r="F231" s="47"/>
      <c r="G231" s="48"/>
    </row>
    <row r="232" spans="2:7" s="44" customFormat="1">
      <c r="B232" s="45"/>
      <c r="C232" s="45"/>
      <c r="D232" s="45"/>
      <c r="E232" s="46"/>
      <c r="F232" s="47"/>
      <c r="G232" s="48"/>
    </row>
    <row r="233" spans="2:7" s="44" customFormat="1">
      <c r="B233" s="45"/>
      <c r="C233" s="45"/>
      <c r="D233" s="45"/>
      <c r="E233" s="46"/>
      <c r="F233" s="47"/>
      <c r="G233" s="48"/>
    </row>
    <row r="234" spans="2:7" s="44" customFormat="1">
      <c r="B234" s="45"/>
      <c r="C234" s="45"/>
      <c r="D234" s="45"/>
      <c r="E234" s="46"/>
      <c r="F234" s="47"/>
      <c r="G234" s="48"/>
    </row>
    <row r="235" spans="2:7" s="44" customFormat="1">
      <c r="B235" s="45"/>
      <c r="C235" s="45"/>
      <c r="D235" s="45"/>
      <c r="E235" s="46"/>
      <c r="F235" s="47"/>
      <c r="G235" s="48"/>
    </row>
    <row r="236" spans="2:7" s="44" customFormat="1">
      <c r="B236" s="45"/>
      <c r="C236" s="45"/>
      <c r="D236" s="45"/>
      <c r="E236" s="46"/>
      <c r="F236" s="47"/>
      <c r="G236" s="48"/>
    </row>
    <row r="237" spans="2:7" s="44" customFormat="1">
      <c r="B237" s="45"/>
      <c r="C237" s="45"/>
      <c r="D237" s="45"/>
      <c r="E237" s="46"/>
      <c r="F237" s="47"/>
      <c r="G237" s="48"/>
    </row>
    <row r="238" spans="2:7" s="44" customFormat="1">
      <c r="B238" s="45"/>
      <c r="C238" s="45"/>
      <c r="D238" s="45"/>
      <c r="E238" s="46"/>
      <c r="F238" s="47"/>
      <c r="G238" s="48"/>
    </row>
    <row r="239" spans="2:7" s="44" customFormat="1">
      <c r="B239" s="45"/>
      <c r="C239" s="45"/>
      <c r="D239" s="45"/>
      <c r="E239" s="46"/>
      <c r="F239" s="47"/>
      <c r="G239" s="48"/>
    </row>
    <row r="240" spans="2:7" s="44" customFormat="1">
      <c r="B240" s="45"/>
      <c r="C240" s="45"/>
      <c r="D240" s="45"/>
      <c r="E240" s="46"/>
      <c r="F240" s="47"/>
      <c r="G240" s="48"/>
    </row>
    <row r="241" spans="2:7" s="44" customFormat="1">
      <c r="B241" s="45"/>
      <c r="C241" s="45"/>
      <c r="D241" s="45"/>
      <c r="E241" s="46"/>
      <c r="F241" s="47"/>
      <c r="G241" s="48"/>
    </row>
    <row r="242" spans="2:7" s="44" customFormat="1">
      <c r="B242" s="45"/>
      <c r="C242" s="45"/>
      <c r="D242" s="45"/>
      <c r="E242" s="46"/>
      <c r="F242" s="47"/>
      <c r="G242" s="48"/>
    </row>
    <row r="243" spans="2:7" s="44" customFormat="1">
      <c r="B243" s="45"/>
      <c r="C243" s="45"/>
      <c r="D243" s="45"/>
      <c r="E243" s="46"/>
      <c r="F243" s="47"/>
      <c r="G243" s="48"/>
    </row>
    <row r="244" spans="2:7" s="44" customFormat="1">
      <c r="B244" s="45"/>
      <c r="C244" s="45"/>
      <c r="D244" s="45"/>
      <c r="E244" s="46"/>
      <c r="F244" s="47"/>
      <c r="G244" s="48"/>
    </row>
    <row r="245" spans="2:7" s="44" customFormat="1">
      <c r="B245" s="45"/>
      <c r="C245" s="45"/>
      <c r="D245" s="45"/>
      <c r="E245" s="46"/>
      <c r="F245" s="47"/>
      <c r="G245" s="48"/>
    </row>
    <row r="246" spans="2:7" s="44" customFormat="1">
      <c r="B246" s="45"/>
      <c r="C246" s="45"/>
      <c r="D246" s="45"/>
      <c r="E246" s="46"/>
      <c r="F246" s="47"/>
      <c r="G246" s="48"/>
    </row>
    <row r="247" spans="2:7" s="44" customFormat="1">
      <c r="B247" s="45"/>
      <c r="C247" s="45"/>
      <c r="D247" s="45"/>
      <c r="E247" s="46"/>
      <c r="F247" s="47"/>
      <c r="G247" s="48"/>
    </row>
    <row r="248" spans="2:7" s="44" customFormat="1">
      <c r="B248" s="45"/>
      <c r="C248" s="45"/>
      <c r="D248" s="45"/>
      <c r="E248" s="46"/>
      <c r="F248" s="47"/>
      <c r="G248" s="48"/>
    </row>
    <row r="249" spans="2:7" s="44" customFormat="1">
      <c r="B249" s="45"/>
      <c r="C249" s="45"/>
      <c r="D249" s="45"/>
      <c r="E249" s="46"/>
      <c r="F249" s="47"/>
      <c r="G249" s="48"/>
    </row>
    <row r="250" spans="2:7" s="44" customFormat="1">
      <c r="B250" s="45"/>
      <c r="C250" s="45"/>
      <c r="D250" s="45"/>
      <c r="E250" s="46"/>
      <c r="F250" s="47"/>
      <c r="G250" s="48"/>
    </row>
    <row r="251" spans="2:7" s="44" customFormat="1">
      <c r="B251" s="45"/>
      <c r="C251" s="45"/>
      <c r="D251" s="45"/>
      <c r="E251" s="46"/>
      <c r="F251" s="47"/>
      <c r="G251" s="48"/>
    </row>
    <row r="252" spans="2:7" s="44" customFormat="1">
      <c r="B252" s="45"/>
      <c r="C252" s="45"/>
      <c r="D252" s="45"/>
      <c r="E252" s="46"/>
      <c r="F252" s="47"/>
      <c r="G252" s="48"/>
    </row>
    <row r="253" spans="2:7" s="44" customFormat="1">
      <c r="B253" s="45"/>
      <c r="C253" s="45"/>
      <c r="D253" s="45"/>
      <c r="E253" s="46"/>
      <c r="F253" s="47"/>
      <c r="G253" s="48"/>
    </row>
    <row r="254" spans="2:7" s="44" customFormat="1">
      <c r="B254" s="45"/>
      <c r="C254" s="45"/>
      <c r="D254" s="45"/>
      <c r="E254" s="46"/>
      <c r="F254" s="47"/>
      <c r="G254" s="48"/>
    </row>
    <row r="255" spans="2:7" s="44" customFormat="1">
      <c r="B255" s="45"/>
      <c r="C255" s="45"/>
      <c r="D255" s="45"/>
      <c r="E255" s="46"/>
      <c r="F255" s="47"/>
      <c r="G255" s="48"/>
    </row>
    <row r="256" spans="2:7" s="44" customFormat="1">
      <c r="B256" s="45"/>
      <c r="C256" s="45"/>
      <c r="D256" s="45"/>
      <c r="E256" s="46"/>
      <c r="F256" s="47"/>
      <c r="G256" s="48"/>
    </row>
    <row r="257" spans="2:7" s="44" customFormat="1">
      <c r="B257" s="45"/>
      <c r="C257" s="45"/>
      <c r="D257" s="45"/>
      <c r="E257" s="46"/>
      <c r="F257" s="47"/>
      <c r="G257" s="48"/>
    </row>
    <row r="258" spans="2:7" s="44" customFormat="1">
      <c r="B258" s="45"/>
      <c r="C258" s="45"/>
      <c r="D258" s="45"/>
      <c r="E258" s="46"/>
      <c r="F258" s="47"/>
      <c r="G258" s="48"/>
    </row>
    <row r="259" spans="2:7" s="44" customFormat="1">
      <c r="B259" s="45"/>
      <c r="C259" s="45"/>
      <c r="D259" s="45"/>
      <c r="E259" s="46"/>
      <c r="F259" s="47"/>
      <c r="G259" s="48"/>
    </row>
    <row r="260" spans="2:7" s="44" customFormat="1">
      <c r="B260" s="45"/>
      <c r="C260" s="45"/>
      <c r="D260" s="45"/>
      <c r="E260" s="46"/>
      <c r="F260" s="47"/>
      <c r="G260" s="48"/>
    </row>
    <row r="261" spans="2:7" s="44" customFormat="1">
      <c r="B261" s="45"/>
      <c r="C261" s="45"/>
      <c r="D261" s="45"/>
      <c r="E261" s="46"/>
      <c r="F261" s="47"/>
      <c r="G261" s="48"/>
    </row>
    <row r="262" spans="2:7" s="44" customFormat="1">
      <c r="B262" s="45"/>
      <c r="C262" s="45"/>
      <c r="D262" s="45"/>
      <c r="E262" s="46"/>
      <c r="F262" s="47"/>
      <c r="G262" s="48"/>
    </row>
    <row r="263" spans="2:7" s="44" customFormat="1">
      <c r="B263" s="45"/>
      <c r="C263" s="45"/>
      <c r="D263" s="45"/>
      <c r="E263" s="46"/>
      <c r="F263" s="47"/>
      <c r="G263" s="48"/>
    </row>
    <row r="264" spans="2:7" s="44" customFormat="1">
      <c r="B264" s="45"/>
      <c r="C264" s="45"/>
      <c r="D264" s="45"/>
      <c r="E264" s="46"/>
      <c r="F264" s="47"/>
      <c r="G264" s="48"/>
    </row>
    <row r="265" spans="2:7" s="44" customFormat="1">
      <c r="B265" s="45"/>
      <c r="C265" s="45"/>
      <c r="D265" s="45"/>
      <c r="E265" s="46"/>
      <c r="F265" s="47"/>
      <c r="G265" s="48"/>
    </row>
    <row r="266" spans="2:7" s="44" customFormat="1">
      <c r="B266" s="45"/>
      <c r="C266" s="45"/>
      <c r="D266" s="45"/>
      <c r="E266" s="46"/>
      <c r="F266" s="47"/>
      <c r="G266" s="48"/>
    </row>
    <row r="267" spans="2:7" s="44" customFormat="1">
      <c r="B267" s="45"/>
      <c r="C267" s="45"/>
      <c r="D267" s="45"/>
      <c r="E267" s="46"/>
      <c r="F267" s="47"/>
      <c r="G267" s="48"/>
    </row>
    <row r="268" spans="2:7" s="44" customFormat="1">
      <c r="B268" s="45"/>
      <c r="C268" s="45"/>
      <c r="D268" s="45"/>
      <c r="E268" s="46"/>
      <c r="F268" s="47"/>
      <c r="G268" s="48"/>
    </row>
    <row r="269" spans="2:7" s="44" customFormat="1">
      <c r="B269" s="45"/>
      <c r="C269" s="45"/>
      <c r="D269" s="45"/>
      <c r="E269" s="46"/>
      <c r="F269" s="47"/>
      <c r="G269" s="48"/>
    </row>
    <row r="270" spans="2:7" s="44" customFormat="1">
      <c r="B270" s="45"/>
      <c r="C270" s="45"/>
      <c r="D270" s="45"/>
      <c r="E270" s="46"/>
      <c r="F270" s="47"/>
      <c r="G270" s="48"/>
    </row>
    <row r="271" spans="2:7" s="44" customFormat="1">
      <c r="B271" s="45"/>
      <c r="C271" s="45"/>
      <c r="D271" s="45"/>
      <c r="E271" s="46"/>
      <c r="F271" s="47"/>
      <c r="G271" s="48"/>
    </row>
    <row r="272" spans="2:7" s="44" customFormat="1">
      <c r="B272" s="45"/>
      <c r="C272" s="45"/>
      <c r="D272" s="45"/>
      <c r="E272" s="46"/>
      <c r="F272" s="47"/>
      <c r="G272" s="48"/>
    </row>
    <row r="273" spans="2:7" s="44" customFormat="1">
      <c r="B273" s="45"/>
      <c r="C273" s="45"/>
      <c r="D273" s="45"/>
      <c r="E273" s="46"/>
      <c r="F273" s="47"/>
      <c r="G273" s="48"/>
    </row>
    <row r="274" spans="2:7" s="44" customFormat="1">
      <c r="B274" s="45"/>
      <c r="C274" s="45"/>
      <c r="D274" s="45"/>
      <c r="E274" s="46"/>
      <c r="F274" s="47"/>
      <c r="G274" s="48"/>
    </row>
    <row r="275" spans="2:7" s="44" customFormat="1">
      <c r="B275" s="45"/>
      <c r="C275" s="45"/>
      <c r="D275" s="45"/>
      <c r="E275" s="46"/>
      <c r="F275" s="47"/>
      <c r="G275" s="48"/>
    </row>
    <row r="276" spans="2:7" s="44" customFormat="1">
      <c r="B276" s="45"/>
      <c r="C276" s="45"/>
      <c r="D276" s="45"/>
      <c r="E276" s="46"/>
      <c r="F276" s="47"/>
      <c r="G276" s="48"/>
    </row>
    <row r="277" spans="2:7" s="44" customFormat="1">
      <c r="B277" s="45"/>
      <c r="C277" s="45"/>
      <c r="D277" s="45"/>
      <c r="E277" s="46"/>
      <c r="F277" s="47"/>
      <c r="G277" s="48"/>
    </row>
    <row r="278" spans="2:7" s="44" customFormat="1">
      <c r="B278" s="45"/>
      <c r="C278" s="45"/>
      <c r="D278" s="45"/>
      <c r="E278" s="46"/>
      <c r="F278" s="47"/>
      <c r="G278" s="48"/>
    </row>
    <row r="279" spans="2:7" s="44" customFormat="1">
      <c r="B279" s="45"/>
      <c r="C279" s="45"/>
      <c r="D279" s="45"/>
      <c r="E279" s="46"/>
      <c r="F279" s="47"/>
      <c r="G279" s="48"/>
    </row>
    <row r="280" spans="2:7" s="44" customFormat="1">
      <c r="B280" s="45"/>
      <c r="C280" s="45"/>
      <c r="D280" s="45"/>
      <c r="E280" s="46"/>
      <c r="F280" s="47"/>
      <c r="G280" s="48"/>
    </row>
    <row r="281" spans="2:7" s="44" customFormat="1">
      <c r="B281" s="45"/>
      <c r="C281" s="45"/>
      <c r="D281" s="45"/>
      <c r="E281" s="46"/>
      <c r="F281" s="47"/>
      <c r="G281" s="48"/>
    </row>
    <row r="282" spans="2:7" s="44" customFormat="1">
      <c r="B282" s="45"/>
      <c r="C282" s="45"/>
      <c r="D282" s="45"/>
      <c r="E282" s="46"/>
      <c r="F282" s="47"/>
      <c r="G282" s="48"/>
    </row>
    <row r="283" spans="2:7" s="44" customFormat="1">
      <c r="B283" s="45"/>
      <c r="C283" s="45"/>
      <c r="D283" s="45"/>
      <c r="E283" s="46"/>
      <c r="F283" s="47"/>
      <c r="G283" s="48"/>
    </row>
    <row r="284" spans="2:7" s="44" customFormat="1">
      <c r="B284" s="45"/>
      <c r="C284" s="45"/>
      <c r="D284" s="45"/>
      <c r="E284" s="46"/>
      <c r="F284" s="47"/>
      <c r="G284" s="48"/>
    </row>
    <row r="285" spans="2:7" s="44" customFormat="1">
      <c r="B285" s="45"/>
      <c r="C285" s="45"/>
      <c r="D285" s="45"/>
      <c r="E285" s="46"/>
      <c r="F285" s="47"/>
      <c r="G285" s="48"/>
    </row>
    <row r="286" spans="2:7" s="44" customFormat="1">
      <c r="B286" s="45"/>
      <c r="C286" s="45"/>
      <c r="D286" s="45"/>
      <c r="E286" s="46"/>
      <c r="F286" s="47"/>
      <c r="G286" s="48"/>
    </row>
    <row r="287" spans="2:7" s="44" customFormat="1">
      <c r="B287" s="45"/>
      <c r="C287" s="45"/>
      <c r="D287" s="45"/>
      <c r="E287" s="46"/>
      <c r="F287" s="47"/>
      <c r="G287" s="48"/>
    </row>
    <row r="288" spans="2:7" s="44" customFormat="1">
      <c r="B288" s="45"/>
      <c r="C288" s="45"/>
      <c r="D288" s="45"/>
      <c r="E288" s="46"/>
      <c r="F288" s="47"/>
      <c r="G288" s="48"/>
    </row>
    <row r="289" spans="2:7" s="44" customFormat="1">
      <c r="B289" s="45"/>
      <c r="C289" s="45"/>
      <c r="D289" s="45"/>
      <c r="E289" s="46"/>
      <c r="F289" s="47"/>
      <c r="G289" s="48"/>
    </row>
    <row r="290" spans="2:7" s="44" customFormat="1">
      <c r="B290" s="45"/>
      <c r="C290" s="45"/>
      <c r="D290" s="45"/>
      <c r="E290" s="46"/>
      <c r="F290" s="47"/>
      <c r="G290" s="48"/>
    </row>
    <row r="291" spans="2:7" s="44" customFormat="1">
      <c r="B291" s="45"/>
      <c r="C291" s="45"/>
      <c r="D291" s="45"/>
      <c r="E291" s="46"/>
      <c r="F291" s="47"/>
      <c r="G291" s="48"/>
    </row>
    <row r="292" spans="2:7" s="44" customFormat="1">
      <c r="B292" s="45"/>
      <c r="C292" s="45"/>
      <c r="D292" s="45"/>
      <c r="E292" s="46"/>
      <c r="F292" s="47"/>
      <c r="G292" s="48"/>
    </row>
    <row r="293" spans="2:7" s="44" customFormat="1">
      <c r="B293" s="45"/>
      <c r="C293" s="45"/>
      <c r="D293" s="45"/>
      <c r="E293" s="46"/>
      <c r="F293" s="47"/>
      <c r="G293" s="48"/>
    </row>
    <row r="294" spans="2:7" s="44" customFormat="1">
      <c r="B294" s="45"/>
      <c r="C294" s="45"/>
      <c r="D294" s="45"/>
      <c r="E294" s="46"/>
      <c r="F294" s="47"/>
      <c r="G294" s="48"/>
    </row>
    <row r="295" spans="2:7" s="44" customFormat="1">
      <c r="B295" s="45"/>
      <c r="C295" s="45"/>
      <c r="D295" s="45"/>
      <c r="E295" s="46"/>
      <c r="F295" s="47"/>
      <c r="G295" s="48"/>
    </row>
    <row r="296" spans="2:7" s="44" customFormat="1">
      <c r="B296" s="45"/>
      <c r="C296" s="45"/>
      <c r="D296" s="45"/>
      <c r="E296" s="46"/>
      <c r="F296" s="47"/>
      <c r="G296" s="48"/>
    </row>
    <row r="297" spans="2:7" s="44" customFormat="1">
      <c r="B297" s="45"/>
      <c r="C297" s="45"/>
      <c r="D297" s="45"/>
      <c r="E297" s="46"/>
      <c r="F297" s="47"/>
      <c r="G297" s="48"/>
    </row>
    <row r="298" spans="2:7" s="44" customFormat="1">
      <c r="B298" s="45"/>
      <c r="C298" s="45"/>
      <c r="D298" s="45"/>
      <c r="E298" s="46"/>
      <c r="F298" s="47"/>
      <c r="G298" s="48"/>
    </row>
    <row r="299" spans="2:7" s="44" customFormat="1">
      <c r="B299" s="45"/>
      <c r="C299" s="45"/>
      <c r="D299" s="45"/>
      <c r="E299" s="46"/>
      <c r="F299" s="47"/>
      <c r="G299" s="48"/>
    </row>
    <row r="300" spans="2:7" s="44" customFormat="1">
      <c r="B300" s="45"/>
      <c r="C300" s="45"/>
      <c r="D300" s="45"/>
      <c r="E300" s="46"/>
      <c r="F300" s="47"/>
      <c r="G300" s="48"/>
    </row>
    <row r="301" spans="2:7" s="44" customFormat="1">
      <c r="B301" s="45"/>
      <c r="C301" s="45"/>
      <c r="D301" s="45"/>
      <c r="E301" s="46"/>
      <c r="F301" s="47"/>
      <c r="G301" s="48"/>
    </row>
    <row r="302" spans="2:7" s="44" customFormat="1">
      <c r="B302" s="45"/>
      <c r="C302" s="45"/>
      <c r="D302" s="45"/>
      <c r="E302" s="46"/>
      <c r="F302" s="47"/>
      <c r="G302" s="48"/>
    </row>
    <row r="303" spans="2:7" s="44" customFormat="1">
      <c r="B303" s="45"/>
      <c r="C303" s="45"/>
      <c r="D303" s="45"/>
      <c r="E303" s="46"/>
      <c r="F303" s="47"/>
      <c r="G303" s="48"/>
    </row>
    <row r="304" spans="2:7" s="44" customFormat="1">
      <c r="B304" s="45"/>
      <c r="C304" s="45"/>
      <c r="D304" s="45"/>
      <c r="E304" s="46"/>
      <c r="F304" s="47"/>
      <c r="G304" s="48"/>
    </row>
    <row r="305" spans="2:7" s="44" customFormat="1">
      <c r="B305" s="45"/>
      <c r="C305" s="45"/>
      <c r="D305" s="45"/>
      <c r="E305" s="46"/>
      <c r="F305" s="47"/>
      <c r="G305" s="48"/>
    </row>
    <row r="306" spans="2:7" s="44" customFormat="1">
      <c r="B306" s="45"/>
      <c r="C306" s="45"/>
      <c r="D306" s="45"/>
      <c r="E306" s="46"/>
      <c r="F306" s="47"/>
      <c r="G306" s="48"/>
    </row>
    <row r="307" spans="2:7" s="44" customFormat="1">
      <c r="B307" s="45"/>
      <c r="C307" s="45"/>
      <c r="D307" s="45"/>
      <c r="E307" s="46"/>
      <c r="F307" s="47"/>
      <c r="G307" s="48"/>
    </row>
    <row r="308" spans="2:7" s="44" customFormat="1">
      <c r="B308" s="45"/>
      <c r="C308" s="45"/>
      <c r="D308" s="45"/>
      <c r="E308" s="46"/>
      <c r="F308" s="47"/>
      <c r="G308" s="48"/>
    </row>
    <row r="309" spans="2:7" s="44" customFormat="1">
      <c r="B309" s="45"/>
      <c r="C309" s="45"/>
      <c r="D309" s="45"/>
      <c r="E309" s="46"/>
      <c r="F309" s="47"/>
      <c r="G309" s="48"/>
    </row>
    <row r="310" spans="2:7" s="44" customFormat="1">
      <c r="B310" s="45"/>
      <c r="C310" s="45"/>
      <c r="D310" s="45"/>
      <c r="E310" s="46"/>
      <c r="F310" s="47"/>
      <c r="G310" s="48"/>
    </row>
    <row r="311" spans="2:7" s="44" customFormat="1">
      <c r="B311" s="45"/>
      <c r="C311" s="45"/>
      <c r="D311" s="45"/>
      <c r="E311" s="46"/>
      <c r="F311" s="47"/>
      <c r="G311" s="48"/>
    </row>
    <row r="312" spans="2:7" s="44" customFormat="1">
      <c r="B312" s="45"/>
      <c r="C312" s="45"/>
      <c r="D312" s="45"/>
      <c r="E312" s="46"/>
      <c r="F312" s="47"/>
      <c r="G312" s="48"/>
    </row>
    <row r="313" spans="2:7" s="44" customFormat="1">
      <c r="B313" s="45"/>
      <c r="C313" s="45"/>
      <c r="D313" s="45"/>
      <c r="E313" s="46"/>
      <c r="F313" s="47"/>
      <c r="G313" s="48"/>
    </row>
    <row r="314" spans="2:7" s="44" customFormat="1">
      <c r="B314" s="45"/>
      <c r="C314" s="45"/>
      <c r="D314" s="45"/>
      <c r="E314" s="46"/>
      <c r="F314" s="47"/>
      <c r="G314" s="48"/>
    </row>
    <row r="315" spans="2:7" s="44" customFormat="1">
      <c r="B315" s="45"/>
      <c r="C315" s="45"/>
      <c r="D315" s="45"/>
      <c r="E315" s="46"/>
      <c r="F315" s="47"/>
      <c r="G315" s="48"/>
    </row>
    <row r="316" spans="2:7" s="44" customFormat="1">
      <c r="B316" s="45"/>
      <c r="C316" s="45"/>
      <c r="D316" s="45"/>
      <c r="E316" s="46"/>
      <c r="F316" s="47"/>
      <c r="G316" s="48"/>
    </row>
    <row r="317" spans="2:7" s="44" customFormat="1">
      <c r="B317" s="45"/>
      <c r="C317" s="45"/>
      <c r="D317" s="45"/>
      <c r="E317" s="46"/>
      <c r="F317" s="47"/>
      <c r="G317" s="48"/>
    </row>
    <row r="318" spans="2:7" s="44" customFormat="1">
      <c r="B318" s="45"/>
      <c r="C318" s="45"/>
      <c r="D318" s="45"/>
      <c r="E318" s="46"/>
      <c r="F318" s="47"/>
      <c r="G318" s="48"/>
    </row>
    <row r="319" spans="2:7" s="44" customFormat="1">
      <c r="B319" s="45"/>
      <c r="C319" s="45"/>
      <c r="D319" s="45"/>
      <c r="E319" s="46"/>
      <c r="F319" s="47"/>
      <c r="G319" s="48"/>
    </row>
    <row r="320" spans="2:7" s="44" customFormat="1">
      <c r="B320" s="45"/>
      <c r="C320" s="45"/>
      <c r="D320" s="45"/>
      <c r="E320" s="46"/>
      <c r="F320" s="47"/>
      <c r="G320" s="48"/>
    </row>
    <row r="321" spans="2:7" s="44" customFormat="1">
      <c r="B321" s="45"/>
      <c r="C321" s="45"/>
      <c r="D321" s="45"/>
      <c r="E321" s="46"/>
      <c r="F321" s="47"/>
      <c r="G321" s="48"/>
    </row>
    <row r="322" spans="2:7" s="44" customFormat="1">
      <c r="B322" s="45"/>
      <c r="C322" s="45"/>
      <c r="D322" s="45"/>
      <c r="E322" s="46"/>
      <c r="F322" s="47"/>
      <c r="G322" s="48"/>
    </row>
    <row r="323" spans="2:7" s="44" customFormat="1">
      <c r="B323" s="45"/>
      <c r="C323" s="45"/>
      <c r="D323" s="45"/>
      <c r="E323" s="46"/>
      <c r="F323" s="47"/>
      <c r="G323" s="48"/>
    </row>
    <row r="324" spans="2:7" s="44" customFormat="1">
      <c r="B324" s="45"/>
      <c r="C324" s="45"/>
      <c r="D324" s="45"/>
      <c r="E324" s="46"/>
      <c r="F324" s="47"/>
      <c r="G324" s="48"/>
    </row>
    <row r="325" spans="2:7" s="44" customFormat="1">
      <c r="B325" s="45"/>
      <c r="C325" s="45"/>
      <c r="D325" s="45"/>
      <c r="E325" s="46"/>
      <c r="F325" s="47"/>
      <c r="G325" s="48"/>
    </row>
    <row r="326" spans="2:7" s="44" customFormat="1">
      <c r="B326" s="45"/>
      <c r="C326" s="45"/>
      <c r="D326" s="45"/>
      <c r="E326" s="46"/>
      <c r="F326" s="47"/>
      <c r="G326" s="48"/>
    </row>
    <row r="327" spans="2:7" s="44" customFormat="1">
      <c r="B327" s="45"/>
      <c r="C327" s="45"/>
      <c r="D327" s="45"/>
      <c r="E327" s="46"/>
      <c r="F327" s="47"/>
      <c r="G327" s="48"/>
    </row>
    <row r="328" spans="2:7" s="44" customFormat="1">
      <c r="B328" s="45"/>
      <c r="C328" s="45"/>
      <c r="D328" s="45"/>
      <c r="E328" s="46"/>
      <c r="F328" s="47"/>
      <c r="G328" s="48"/>
    </row>
    <row r="329" spans="2:7" s="44" customFormat="1">
      <c r="B329" s="45"/>
      <c r="C329" s="45"/>
      <c r="D329" s="45"/>
      <c r="E329" s="46"/>
      <c r="F329" s="47"/>
      <c r="G329" s="48"/>
    </row>
    <row r="330" spans="2:7" s="44" customFormat="1">
      <c r="B330" s="45"/>
      <c r="C330" s="45"/>
      <c r="D330" s="45"/>
      <c r="E330" s="46"/>
      <c r="F330" s="47"/>
      <c r="G330" s="48"/>
    </row>
    <row r="331" spans="2:7" s="44" customFormat="1">
      <c r="B331" s="45"/>
      <c r="C331" s="45"/>
      <c r="D331" s="45"/>
      <c r="E331" s="46"/>
      <c r="F331" s="47"/>
      <c r="G331" s="48"/>
    </row>
    <row r="332" spans="2:7" s="44" customFormat="1">
      <c r="B332" s="45"/>
      <c r="C332" s="45"/>
      <c r="D332" s="45"/>
      <c r="E332" s="46"/>
      <c r="F332" s="47"/>
      <c r="G332" s="48"/>
    </row>
    <row r="333" spans="2:7" s="44" customFormat="1">
      <c r="B333" s="45"/>
      <c r="C333" s="45"/>
      <c r="D333" s="45"/>
      <c r="E333" s="46"/>
      <c r="F333" s="47"/>
      <c r="G333" s="48"/>
    </row>
    <row r="334" spans="2:7" s="44" customFormat="1">
      <c r="B334" s="45"/>
      <c r="C334" s="45"/>
      <c r="D334" s="45"/>
      <c r="E334" s="46"/>
      <c r="F334" s="47"/>
      <c r="G334" s="48"/>
    </row>
    <row r="335" spans="2:7" s="44" customFormat="1">
      <c r="B335" s="45"/>
      <c r="C335" s="45"/>
      <c r="D335" s="45"/>
      <c r="E335" s="46"/>
      <c r="F335" s="47"/>
      <c r="G335" s="48"/>
    </row>
    <row r="336" spans="2:7" s="44" customFormat="1">
      <c r="B336" s="45"/>
      <c r="C336" s="45"/>
      <c r="D336" s="45"/>
      <c r="E336" s="46"/>
      <c r="F336" s="47"/>
      <c r="G336" s="48"/>
    </row>
    <row r="337" spans="2:7" s="44" customFormat="1">
      <c r="B337" s="45"/>
      <c r="C337" s="45"/>
      <c r="D337" s="45"/>
      <c r="E337" s="46"/>
      <c r="F337" s="47"/>
      <c r="G337" s="48"/>
    </row>
    <row r="338" spans="2:7" s="44" customFormat="1">
      <c r="B338" s="45"/>
      <c r="C338" s="45"/>
      <c r="D338" s="45"/>
      <c r="E338" s="46"/>
      <c r="F338" s="47"/>
      <c r="G338" s="48"/>
    </row>
    <row r="339" spans="2:7" s="44" customFormat="1">
      <c r="B339" s="45"/>
      <c r="C339" s="45"/>
      <c r="D339" s="45"/>
      <c r="E339" s="46"/>
      <c r="F339" s="47"/>
      <c r="G339" s="48"/>
    </row>
    <row r="340" spans="2:7" s="44" customFormat="1">
      <c r="B340" s="45"/>
      <c r="C340" s="45"/>
      <c r="D340" s="45"/>
      <c r="E340" s="46"/>
      <c r="F340" s="47"/>
      <c r="G340" s="48"/>
    </row>
    <row r="341" spans="2:7" s="44" customFormat="1">
      <c r="B341" s="45"/>
      <c r="C341" s="45"/>
      <c r="D341" s="45"/>
      <c r="E341" s="46"/>
      <c r="F341" s="47"/>
      <c r="G341" s="48"/>
    </row>
    <row r="342" spans="2:7" s="44" customFormat="1">
      <c r="B342" s="45"/>
      <c r="C342" s="45"/>
      <c r="D342" s="45"/>
      <c r="E342" s="46"/>
      <c r="F342" s="47"/>
      <c r="G342" s="48"/>
    </row>
    <row r="343" spans="2:7" s="44" customFormat="1">
      <c r="B343" s="45"/>
      <c r="C343" s="45"/>
      <c r="D343" s="45"/>
      <c r="E343" s="46"/>
      <c r="F343" s="47"/>
      <c r="G343" s="48"/>
    </row>
    <row r="344" spans="2:7" s="44" customFormat="1">
      <c r="B344" s="45"/>
      <c r="C344" s="45"/>
      <c r="D344" s="45"/>
      <c r="E344" s="46"/>
      <c r="F344" s="47"/>
      <c r="G344" s="48"/>
    </row>
    <row r="345" spans="2:7" s="44" customFormat="1">
      <c r="B345" s="45"/>
      <c r="C345" s="45"/>
      <c r="D345" s="45"/>
      <c r="E345" s="46"/>
      <c r="F345" s="47"/>
      <c r="G345" s="48"/>
    </row>
    <row r="346" spans="2:7" s="44" customFormat="1">
      <c r="B346" s="45"/>
      <c r="C346" s="45"/>
      <c r="D346" s="45"/>
      <c r="E346" s="46"/>
      <c r="F346" s="47"/>
      <c r="G346" s="48"/>
    </row>
    <row r="347" spans="2:7" s="44" customFormat="1">
      <c r="B347" s="45"/>
      <c r="C347" s="45"/>
      <c r="D347" s="45"/>
      <c r="E347" s="46"/>
      <c r="F347" s="47"/>
      <c r="G347" s="48"/>
    </row>
    <row r="348" spans="2:7" s="44" customFormat="1">
      <c r="B348" s="45"/>
      <c r="C348" s="45"/>
      <c r="D348" s="45"/>
      <c r="E348" s="46"/>
      <c r="F348" s="47"/>
      <c r="G348" s="48"/>
    </row>
    <row r="349" spans="2:7" s="44" customFormat="1">
      <c r="B349" s="45"/>
      <c r="C349" s="45"/>
      <c r="D349" s="45"/>
      <c r="E349" s="46"/>
      <c r="F349" s="47"/>
      <c r="G349" s="48"/>
    </row>
    <row r="350" spans="2:7" s="44" customFormat="1">
      <c r="B350" s="45"/>
      <c r="C350" s="45"/>
      <c r="D350" s="45"/>
      <c r="E350" s="46"/>
      <c r="F350" s="47"/>
      <c r="G350" s="48"/>
    </row>
    <row r="351" spans="2:7" s="44" customFormat="1">
      <c r="B351" s="45"/>
      <c r="C351" s="45"/>
      <c r="D351" s="45"/>
      <c r="E351" s="46"/>
      <c r="F351" s="47"/>
      <c r="G351" s="48"/>
    </row>
    <row r="352" spans="2:7" s="44" customFormat="1">
      <c r="B352" s="45"/>
      <c r="C352" s="45"/>
      <c r="D352" s="45"/>
      <c r="E352" s="46"/>
      <c r="F352" s="47"/>
      <c r="G352" s="48"/>
    </row>
    <row r="353" spans="2:7" s="44" customFormat="1">
      <c r="B353" s="45"/>
      <c r="C353" s="45"/>
      <c r="D353" s="45"/>
      <c r="E353" s="46"/>
      <c r="F353" s="47"/>
      <c r="G353" s="48"/>
    </row>
    <row r="354" spans="2:7" s="44" customFormat="1">
      <c r="B354" s="45"/>
      <c r="C354" s="45"/>
      <c r="D354" s="45"/>
      <c r="E354" s="46"/>
      <c r="F354" s="47"/>
      <c r="G354" s="48"/>
    </row>
    <row r="355" spans="2:7" s="44" customFormat="1">
      <c r="B355" s="45"/>
      <c r="C355" s="45"/>
      <c r="D355" s="45"/>
      <c r="E355" s="46"/>
      <c r="F355" s="47"/>
      <c r="G355" s="48"/>
    </row>
    <row r="356" spans="2:7" s="44" customFormat="1">
      <c r="B356" s="45"/>
      <c r="C356" s="45"/>
      <c r="D356" s="45"/>
      <c r="E356" s="46"/>
      <c r="F356" s="47"/>
      <c r="G356" s="48"/>
    </row>
    <row r="357" spans="2:7" s="44" customFormat="1">
      <c r="B357" s="45"/>
      <c r="C357" s="45"/>
      <c r="D357" s="45"/>
      <c r="E357" s="46"/>
      <c r="F357" s="47"/>
      <c r="G357" s="48"/>
    </row>
    <row r="358" spans="2:7" s="44" customFormat="1">
      <c r="B358" s="45"/>
      <c r="C358" s="45"/>
      <c r="D358" s="45"/>
      <c r="E358" s="46"/>
      <c r="F358" s="47"/>
      <c r="G358" s="48"/>
    </row>
    <row r="359" spans="2:7" s="44" customFormat="1">
      <c r="B359" s="45"/>
      <c r="C359" s="45"/>
      <c r="D359" s="45"/>
      <c r="E359" s="46"/>
      <c r="F359" s="47"/>
      <c r="G359" s="48"/>
    </row>
    <row r="360" spans="2:7" s="44" customFormat="1">
      <c r="B360" s="45"/>
      <c r="C360" s="45"/>
      <c r="D360" s="45"/>
      <c r="E360" s="46"/>
      <c r="F360" s="47"/>
      <c r="G360" s="48"/>
    </row>
    <row r="361" spans="2:7" s="44" customFormat="1">
      <c r="B361" s="45"/>
      <c r="C361" s="45"/>
      <c r="D361" s="45"/>
      <c r="E361" s="46"/>
      <c r="F361" s="47"/>
      <c r="G361" s="48"/>
    </row>
    <row r="362" spans="2:7" s="44" customFormat="1">
      <c r="B362" s="45"/>
      <c r="C362" s="45"/>
      <c r="D362" s="45"/>
      <c r="E362" s="46"/>
      <c r="F362" s="47"/>
      <c r="G362" s="48"/>
    </row>
    <row r="363" spans="2:7" s="44" customFormat="1">
      <c r="B363" s="45"/>
      <c r="C363" s="45"/>
      <c r="D363" s="45"/>
      <c r="E363" s="46"/>
      <c r="F363" s="47"/>
      <c r="G363" s="48"/>
    </row>
    <row r="364" spans="2:7" s="44" customFormat="1">
      <c r="B364" s="45"/>
      <c r="C364" s="45"/>
      <c r="D364" s="45"/>
      <c r="E364" s="46"/>
      <c r="F364" s="47"/>
      <c r="G364" s="48"/>
    </row>
    <row r="365" spans="2:7" s="44" customFormat="1">
      <c r="B365" s="45"/>
      <c r="C365" s="45"/>
      <c r="D365" s="45"/>
      <c r="E365" s="46"/>
      <c r="F365" s="47"/>
      <c r="G365" s="48"/>
    </row>
    <row r="366" spans="2:7" s="44" customFormat="1">
      <c r="B366" s="45"/>
      <c r="C366" s="45"/>
      <c r="D366" s="45"/>
      <c r="E366" s="46"/>
      <c r="F366" s="47"/>
      <c r="G366" s="48"/>
    </row>
    <row r="367" spans="2:7" s="44" customFormat="1">
      <c r="B367" s="45"/>
      <c r="C367" s="45"/>
      <c r="D367" s="45"/>
      <c r="E367" s="46"/>
      <c r="F367" s="47"/>
      <c r="G367" s="48"/>
    </row>
    <row r="368" spans="2:7" s="44" customFormat="1">
      <c r="B368" s="45"/>
      <c r="C368" s="45"/>
      <c r="D368" s="45"/>
      <c r="E368" s="46"/>
      <c r="F368" s="47"/>
      <c r="G368" s="48"/>
    </row>
    <row r="369" spans="2:7" s="44" customFormat="1">
      <c r="B369" s="45"/>
      <c r="C369" s="45"/>
      <c r="D369" s="45"/>
      <c r="E369" s="46"/>
      <c r="F369" s="47"/>
      <c r="G369" s="48"/>
    </row>
    <row r="370" spans="2:7" s="44" customFormat="1">
      <c r="B370" s="45"/>
      <c r="C370" s="45"/>
      <c r="D370" s="45"/>
      <c r="E370" s="46"/>
      <c r="F370" s="47"/>
      <c r="G370" s="48"/>
    </row>
    <row r="371" spans="2:7" s="44" customFormat="1">
      <c r="B371" s="45"/>
      <c r="C371" s="45"/>
      <c r="D371" s="45"/>
      <c r="E371" s="46"/>
      <c r="F371" s="47"/>
      <c r="G371" s="48"/>
    </row>
    <row r="372" spans="2:7" s="44" customFormat="1">
      <c r="B372" s="45"/>
      <c r="C372" s="45"/>
      <c r="D372" s="45"/>
      <c r="E372" s="46"/>
      <c r="F372" s="47"/>
      <c r="G372" s="48"/>
    </row>
    <row r="373" spans="2:7" s="44" customFormat="1">
      <c r="B373" s="45"/>
      <c r="C373" s="45"/>
      <c r="D373" s="45"/>
      <c r="E373" s="46"/>
      <c r="F373" s="47"/>
      <c r="G373" s="48"/>
    </row>
    <row r="374" spans="2:7" s="44" customFormat="1">
      <c r="B374" s="45"/>
      <c r="C374" s="45"/>
      <c r="D374" s="45"/>
      <c r="E374" s="46"/>
      <c r="F374" s="47"/>
      <c r="G374" s="48"/>
    </row>
    <row r="375" spans="2:7" s="44" customFormat="1">
      <c r="B375" s="45"/>
      <c r="C375" s="45"/>
      <c r="D375" s="45"/>
      <c r="E375" s="46"/>
      <c r="F375" s="47"/>
      <c r="G375" s="48"/>
    </row>
    <row r="376" spans="2:7" s="44" customFormat="1">
      <c r="B376" s="45"/>
      <c r="C376" s="45"/>
      <c r="D376" s="45"/>
      <c r="E376" s="46"/>
      <c r="F376" s="47"/>
      <c r="G376" s="48"/>
    </row>
    <row r="377" spans="2:7" s="44" customFormat="1">
      <c r="B377" s="45"/>
      <c r="C377" s="45"/>
      <c r="D377" s="45"/>
      <c r="E377" s="46"/>
      <c r="F377" s="47"/>
      <c r="G377" s="48"/>
    </row>
    <row r="378" spans="2:7" s="44" customFormat="1">
      <c r="B378" s="45"/>
      <c r="C378" s="45"/>
      <c r="D378" s="45"/>
      <c r="E378" s="46"/>
      <c r="F378" s="47"/>
      <c r="G378" s="48"/>
    </row>
    <row r="379" spans="2:7" s="44" customFormat="1">
      <c r="B379" s="45"/>
      <c r="C379" s="45"/>
      <c r="D379" s="45"/>
      <c r="E379" s="46"/>
      <c r="F379" s="47"/>
      <c r="G379" s="48"/>
    </row>
    <row r="380" spans="2:7" s="44" customFormat="1">
      <c r="B380" s="45"/>
      <c r="C380" s="45"/>
      <c r="D380" s="45"/>
      <c r="E380" s="46"/>
      <c r="F380" s="47"/>
      <c r="G380" s="48"/>
    </row>
    <row r="381" spans="2:7" s="44" customFormat="1">
      <c r="B381" s="45"/>
      <c r="C381" s="45"/>
      <c r="D381" s="45"/>
      <c r="E381" s="46"/>
      <c r="F381" s="47"/>
      <c r="G381" s="48"/>
    </row>
    <row r="382" spans="2:7" s="44" customFormat="1">
      <c r="B382" s="45"/>
      <c r="C382" s="45"/>
      <c r="D382" s="45"/>
      <c r="E382" s="46"/>
      <c r="F382" s="47"/>
      <c r="G382" s="48"/>
    </row>
    <row r="383" spans="2:7" s="44" customFormat="1">
      <c r="B383" s="45"/>
      <c r="C383" s="45"/>
      <c r="D383" s="45"/>
      <c r="E383" s="46"/>
      <c r="F383" s="47"/>
      <c r="G383" s="48"/>
    </row>
    <row r="384" spans="2:7" s="44" customFormat="1">
      <c r="B384" s="45"/>
      <c r="C384" s="45"/>
      <c r="D384" s="45"/>
      <c r="E384" s="46"/>
      <c r="F384" s="47"/>
      <c r="G384" s="48"/>
    </row>
    <row r="385" spans="2:7" s="44" customFormat="1">
      <c r="B385" s="45"/>
      <c r="C385" s="45"/>
      <c r="D385" s="45"/>
      <c r="E385" s="46"/>
      <c r="F385" s="47"/>
      <c r="G385" s="48"/>
    </row>
    <row r="386" spans="2:7" s="44" customFormat="1">
      <c r="B386" s="45"/>
      <c r="C386" s="45"/>
      <c r="D386" s="45"/>
      <c r="E386" s="46"/>
      <c r="F386" s="47"/>
      <c r="G386" s="48"/>
    </row>
    <row r="387" spans="2:7" s="44" customFormat="1">
      <c r="B387" s="45"/>
      <c r="C387" s="45"/>
      <c r="D387" s="45"/>
      <c r="E387" s="46"/>
      <c r="F387" s="47"/>
      <c r="G387" s="48"/>
    </row>
    <row r="388" spans="2:7" s="44" customFormat="1">
      <c r="B388" s="45"/>
      <c r="C388" s="45"/>
      <c r="D388" s="45"/>
      <c r="E388" s="46"/>
      <c r="F388" s="47"/>
      <c r="G388" s="48"/>
    </row>
    <row r="389" spans="2:7" s="44" customFormat="1">
      <c r="B389" s="45"/>
      <c r="C389" s="45"/>
      <c r="D389" s="45"/>
      <c r="E389" s="46"/>
      <c r="F389" s="47"/>
      <c r="G389" s="48"/>
    </row>
    <row r="390" spans="2:7" s="44" customFormat="1">
      <c r="B390" s="45"/>
      <c r="C390" s="45"/>
      <c r="D390" s="45"/>
      <c r="E390" s="46"/>
      <c r="F390" s="47"/>
      <c r="G390" s="48"/>
    </row>
    <row r="391" spans="2:7" s="44" customFormat="1">
      <c r="B391" s="45"/>
      <c r="C391" s="45"/>
      <c r="D391" s="45"/>
      <c r="E391" s="46"/>
      <c r="F391" s="47"/>
      <c r="G391" s="48"/>
    </row>
    <row r="392" spans="2:7" s="44" customFormat="1">
      <c r="B392" s="45"/>
      <c r="C392" s="45"/>
      <c r="D392" s="45"/>
      <c r="E392" s="46"/>
      <c r="F392" s="47"/>
      <c r="G392" s="48"/>
    </row>
    <row r="393" spans="2:7" s="44" customFormat="1">
      <c r="B393" s="45"/>
      <c r="C393" s="45"/>
      <c r="D393" s="45"/>
      <c r="E393" s="46"/>
      <c r="F393" s="47"/>
      <c r="G393" s="48"/>
    </row>
    <row r="394" spans="2:7" s="44" customFormat="1">
      <c r="B394" s="45"/>
      <c r="C394" s="45"/>
      <c r="D394" s="45"/>
      <c r="E394" s="46"/>
      <c r="F394" s="47"/>
      <c r="G394" s="48"/>
    </row>
    <row r="395" spans="2:7" s="44" customFormat="1">
      <c r="B395" s="45"/>
      <c r="C395" s="45"/>
      <c r="D395" s="45"/>
      <c r="E395" s="46"/>
      <c r="F395" s="47"/>
      <c r="G395" s="48"/>
    </row>
    <row r="396" spans="2:7" s="44" customFormat="1">
      <c r="B396" s="45"/>
      <c r="C396" s="45"/>
      <c r="D396" s="45"/>
      <c r="E396" s="46"/>
      <c r="F396" s="47"/>
      <c r="G396" s="48"/>
    </row>
    <row r="397" spans="2:7" s="44" customFormat="1">
      <c r="B397" s="45"/>
      <c r="C397" s="45"/>
      <c r="D397" s="45"/>
      <c r="E397" s="46"/>
      <c r="F397" s="47"/>
      <c r="G397" s="48"/>
    </row>
    <row r="398" spans="2:7" s="44" customFormat="1">
      <c r="B398" s="45"/>
      <c r="C398" s="45"/>
      <c r="D398" s="45"/>
      <c r="E398" s="46"/>
      <c r="F398" s="47"/>
      <c r="G398" s="48"/>
    </row>
    <row r="399" spans="2:7" s="44" customFormat="1">
      <c r="B399" s="45"/>
      <c r="C399" s="45"/>
      <c r="D399" s="45"/>
      <c r="E399" s="46"/>
      <c r="F399" s="47"/>
      <c r="G399" s="48"/>
    </row>
    <row r="400" spans="2:7" s="44" customFormat="1">
      <c r="B400" s="45"/>
      <c r="C400" s="45"/>
      <c r="D400" s="45"/>
      <c r="E400" s="46"/>
      <c r="F400" s="47"/>
      <c r="G400" s="48"/>
    </row>
    <row r="401" spans="1:7" s="44" customFormat="1">
      <c r="B401" s="45"/>
      <c r="C401" s="45"/>
      <c r="D401" s="45"/>
      <c r="E401" s="46"/>
      <c r="F401" s="47"/>
      <c r="G401" s="48"/>
    </row>
    <row r="402" spans="1:7" s="44" customFormat="1">
      <c r="B402" s="45"/>
      <c r="C402" s="45"/>
      <c r="D402" s="45"/>
      <c r="E402" s="46"/>
      <c r="F402" s="47"/>
      <c r="G402" s="48"/>
    </row>
    <row r="403" spans="1:7" s="44" customFormat="1">
      <c r="B403" s="45"/>
      <c r="C403" s="45"/>
      <c r="D403" s="45"/>
      <c r="E403" s="46"/>
      <c r="F403" s="47"/>
      <c r="G403" s="48"/>
    </row>
    <row r="404" spans="1:7" s="44" customFormat="1">
      <c r="B404" s="45"/>
      <c r="C404" s="45"/>
      <c r="D404" s="45"/>
      <c r="E404" s="46"/>
      <c r="F404" s="47"/>
      <c r="G404" s="48"/>
    </row>
    <row r="405" spans="1:7" s="44" customFormat="1">
      <c r="B405" s="45"/>
      <c r="C405" s="45"/>
      <c r="D405" s="45"/>
      <c r="E405" s="46"/>
      <c r="F405" s="47"/>
      <c r="G405" s="48"/>
    </row>
    <row r="406" spans="1:7" s="44" customFormat="1">
      <c r="B406" s="45"/>
      <c r="C406" s="45"/>
      <c r="D406" s="45"/>
      <c r="E406" s="46"/>
      <c r="F406" s="47"/>
      <c r="G406" s="48"/>
    </row>
    <row r="407" spans="1:7" s="44" customFormat="1">
      <c r="B407" s="45"/>
      <c r="C407" s="45"/>
      <c r="D407" s="45"/>
      <c r="E407" s="46"/>
      <c r="F407" s="47"/>
      <c r="G407" s="48"/>
    </row>
    <row r="408" spans="1:7" s="44" customFormat="1">
      <c r="B408" s="45"/>
      <c r="C408" s="45"/>
      <c r="D408" s="45"/>
      <c r="E408" s="46"/>
      <c r="F408" s="47"/>
      <c r="G408" s="48"/>
    </row>
    <row r="409" spans="1:7" s="44" customFormat="1">
      <c r="B409" s="45"/>
      <c r="C409" s="45"/>
      <c r="D409" s="45"/>
      <c r="E409" s="46"/>
      <c r="F409" s="47"/>
      <c r="G409" s="48"/>
    </row>
    <row r="410" spans="1:7" s="44" customFormat="1">
      <c r="B410" s="45"/>
      <c r="C410" s="45"/>
      <c r="D410" s="45"/>
      <c r="E410" s="46"/>
      <c r="F410" s="47"/>
      <c r="G410" s="48"/>
    </row>
    <row r="411" spans="1:7" s="44" customFormat="1">
      <c r="B411" s="45"/>
      <c r="C411" s="45"/>
      <c r="D411" s="45"/>
      <c r="E411" s="46"/>
      <c r="F411" s="47"/>
      <c r="G411" s="48"/>
    </row>
    <row r="412" spans="1:7" s="44" customFormat="1">
      <c r="B412" s="45"/>
      <c r="C412" s="45"/>
      <c r="D412" s="45"/>
      <c r="E412" s="46"/>
      <c r="F412" s="47"/>
      <c r="G412" s="48"/>
    </row>
    <row r="413" spans="1:7" s="44" customFormat="1">
      <c r="B413" s="45"/>
      <c r="C413" s="45"/>
      <c r="D413" s="45"/>
      <c r="E413" s="46"/>
      <c r="F413" s="47"/>
      <c r="G413" s="48"/>
    </row>
    <row r="414" spans="1:7" s="44" customFormat="1">
      <c r="B414" s="45"/>
      <c r="C414" s="45"/>
      <c r="D414" s="45"/>
      <c r="E414" s="46"/>
      <c r="F414" s="47"/>
      <c r="G414" s="48"/>
    </row>
    <row r="415" spans="1:7" s="44" customFormat="1">
      <c r="A415" s="43"/>
      <c r="B415" s="60"/>
      <c r="C415" s="60"/>
      <c r="D415" s="60"/>
      <c r="E415" s="46"/>
      <c r="F415" s="61"/>
      <c r="G415" s="48"/>
    </row>
    <row r="416" spans="1:7" s="44" customFormat="1">
      <c r="A416" s="43"/>
      <c r="B416" s="60"/>
      <c r="C416" s="60"/>
      <c r="D416" s="60"/>
      <c r="E416" s="46"/>
      <c r="F416" s="61"/>
      <c r="G416" s="48"/>
    </row>
    <row r="417" spans="1:7" s="44" customFormat="1">
      <c r="A417" s="43"/>
      <c r="B417" s="60"/>
      <c r="C417" s="60"/>
      <c r="D417" s="60"/>
      <c r="E417" s="46"/>
      <c r="F417" s="61"/>
      <c r="G417" s="48"/>
    </row>
    <row r="418" spans="1:7" s="44" customFormat="1">
      <c r="A418" s="43"/>
      <c r="B418" s="60"/>
      <c r="C418" s="60"/>
      <c r="D418" s="60"/>
      <c r="E418" s="46"/>
      <c r="F418" s="61"/>
      <c r="G418" s="48"/>
    </row>
    <row r="419" spans="1:7" s="44" customFormat="1">
      <c r="A419" s="43"/>
      <c r="B419" s="60"/>
      <c r="C419" s="60"/>
      <c r="D419" s="60"/>
      <c r="E419" s="46"/>
      <c r="F419" s="61"/>
      <c r="G419" s="48"/>
    </row>
    <row r="420" spans="1:7" s="44" customFormat="1">
      <c r="A420" s="43"/>
      <c r="B420" s="60"/>
      <c r="C420" s="60"/>
      <c r="D420" s="60"/>
      <c r="E420" s="46"/>
      <c r="F420" s="61"/>
      <c r="G420" s="48"/>
    </row>
    <row r="421" spans="1:7" s="44" customFormat="1">
      <c r="A421" s="43"/>
      <c r="B421" s="60"/>
      <c r="C421" s="60"/>
      <c r="D421" s="60"/>
      <c r="E421" s="46"/>
      <c r="F421" s="61"/>
      <c r="G421" s="48"/>
    </row>
    <row r="422" spans="1:7" s="44" customFormat="1">
      <c r="A422" s="43"/>
      <c r="B422" s="60"/>
      <c r="C422" s="60"/>
      <c r="D422" s="60"/>
      <c r="E422" s="46"/>
      <c r="F422" s="61"/>
      <c r="G422" s="48"/>
    </row>
    <row r="423" spans="1:7" s="44" customFormat="1">
      <c r="A423" s="43"/>
      <c r="B423" s="60"/>
      <c r="C423" s="60"/>
      <c r="D423" s="60"/>
      <c r="E423" s="46"/>
      <c r="F423" s="61"/>
      <c r="G423" s="48"/>
    </row>
    <row r="424" spans="1:7" s="44" customFormat="1">
      <c r="A424" s="43"/>
      <c r="B424" s="60"/>
      <c r="C424" s="60"/>
      <c r="D424" s="60"/>
      <c r="E424" s="46"/>
      <c r="F424" s="61"/>
      <c r="G424" s="48"/>
    </row>
    <row r="425" spans="1:7" s="44" customFormat="1">
      <c r="A425" s="43"/>
      <c r="B425" s="60"/>
      <c r="C425" s="60"/>
      <c r="D425" s="60"/>
      <c r="E425" s="46"/>
      <c r="F425" s="61"/>
      <c r="G425" s="48"/>
    </row>
    <row r="426" spans="1:7" s="44" customFormat="1">
      <c r="A426" s="43"/>
      <c r="B426" s="60"/>
      <c r="C426" s="60"/>
      <c r="D426" s="60"/>
      <c r="E426" s="46"/>
      <c r="F426" s="61"/>
      <c r="G426" s="48"/>
    </row>
    <row r="427" spans="1:7" s="44" customFormat="1">
      <c r="A427" s="43"/>
      <c r="B427" s="60"/>
      <c r="C427" s="60"/>
      <c r="D427" s="60"/>
      <c r="E427" s="46"/>
      <c r="F427" s="61"/>
      <c r="G427" s="48"/>
    </row>
    <row r="428" spans="1:7" s="44" customFormat="1">
      <c r="A428" s="43"/>
      <c r="B428" s="60"/>
      <c r="C428" s="60"/>
      <c r="D428" s="60"/>
      <c r="E428" s="46"/>
      <c r="F428" s="61"/>
      <c r="G428" s="48"/>
    </row>
    <row r="429" spans="1:7" s="44" customFormat="1">
      <c r="A429" s="43"/>
      <c r="B429" s="60"/>
      <c r="C429" s="60"/>
      <c r="D429" s="60"/>
      <c r="E429" s="46"/>
      <c r="F429" s="61"/>
      <c r="G429" s="48"/>
    </row>
    <row r="430" spans="1:7" s="44" customFormat="1">
      <c r="A430" s="43"/>
      <c r="B430" s="60"/>
      <c r="C430" s="60"/>
      <c r="D430" s="60"/>
      <c r="E430" s="46"/>
      <c r="F430" s="61"/>
      <c r="G430" s="48"/>
    </row>
    <row r="431" spans="1:7" s="44" customFormat="1">
      <c r="A431" s="43"/>
      <c r="B431" s="60"/>
      <c r="C431" s="60"/>
      <c r="D431" s="60"/>
      <c r="E431" s="46"/>
      <c r="F431" s="61"/>
      <c r="G431" s="48"/>
    </row>
    <row r="432" spans="1:7" s="44" customFormat="1">
      <c r="A432" s="43"/>
      <c r="B432" s="60"/>
      <c r="C432" s="60"/>
      <c r="D432" s="60"/>
      <c r="E432" s="46"/>
      <c r="F432" s="61"/>
      <c r="G432" s="48"/>
    </row>
    <row r="433" spans="1:7" s="44" customFormat="1">
      <c r="A433" s="43"/>
      <c r="B433" s="60"/>
      <c r="C433" s="60"/>
      <c r="D433" s="60"/>
      <c r="E433" s="46"/>
      <c r="F433" s="61"/>
      <c r="G433" s="48"/>
    </row>
    <row r="434" spans="1:7" s="44" customFormat="1">
      <c r="A434" s="43"/>
      <c r="B434" s="60"/>
      <c r="C434" s="60"/>
      <c r="D434" s="60"/>
      <c r="E434" s="46"/>
      <c r="F434" s="61"/>
      <c r="G434" s="48"/>
    </row>
    <row r="435" spans="1:7" s="44" customFormat="1">
      <c r="A435" s="43"/>
      <c r="B435" s="60"/>
      <c r="C435" s="60"/>
      <c r="D435" s="60"/>
      <c r="E435" s="46"/>
      <c r="F435" s="61"/>
      <c r="G435" s="48"/>
    </row>
    <row r="436" spans="1:7" s="44" customFormat="1">
      <c r="A436" s="43"/>
      <c r="B436" s="60"/>
      <c r="C436" s="60"/>
      <c r="D436" s="60"/>
      <c r="E436" s="46"/>
      <c r="F436" s="61"/>
      <c r="G436" s="48"/>
    </row>
    <row r="437" spans="1:7" s="44" customFormat="1">
      <c r="A437" s="43"/>
      <c r="B437" s="60"/>
      <c r="C437" s="60"/>
      <c r="D437" s="60"/>
      <c r="E437" s="46"/>
      <c r="F437" s="61"/>
      <c r="G437" s="48"/>
    </row>
    <row r="438" spans="1:7" s="44" customFormat="1">
      <c r="A438" s="43"/>
      <c r="B438" s="60"/>
      <c r="C438" s="60"/>
      <c r="D438" s="60"/>
      <c r="E438" s="46"/>
      <c r="F438" s="61"/>
      <c r="G438" s="48"/>
    </row>
    <row r="439" spans="1:7" s="44" customFormat="1">
      <c r="A439" s="43"/>
      <c r="B439" s="60"/>
      <c r="C439" s="60"/>
      <c r="D439" s="60"/>
      <c r="E439" s="46"/>
      <c r="F439" s="61"/>
      <c r="G439" s="48"/>
    </row>
    <row r="440" spans="1:7" s="44" customFormat="1">
      <c r="A440" s="43"/>
      <c r="B440" s="60"/>
      <c r="C440" s="60"/>
      <c r="D440" s="60"/>
      <c r="E440" s="46"/>
      <c r="F440" s="61"/>
      <c r="G440" s="48"/>
    </row>
    <row r="441" spans="1:7" s="44" customFormat="1">
      <c r="A441" s="43"/>
      <c r="B441" s="60"/>
      <c r="C441" s="60"/>
      <c r="D441" s="60"/>
      <c r="E441" s="46"/>
      <c r="F441" s="61"/>
      <c r="G441" s="48"/>
    </row>
    <row r="442" spans="1:7" s="44" customFormat="1">
      <c r="A442" s="43"/>
      <c r="B442" s="60"/>
      <c r="C442" s="60"/>
      <c r="D442" s="60"/>
      <c r="E442" s="46"/>
      <c r="F442" s="61"/>
      <c r="G442" s="48"/>
    </row>
    <row r="443" spans="1:7" s="44" customFormat="1">
      <c r="A443" s="43"/>
      <c r="B443" s="60"/>
      <c r="C443" s="60"/>
      <c r="D443" s="60"/>
      <c r="E443" s="46"/>
      <c r="F443" s="61"/>
      <c r="G443" s="48"/>
    </row>
    <row r="444" spans="1:7" s="44" customFormat="1">
      <c r="A444" s="43"/>
      <c r="B444" s="60"/>
      <c r="C444" s="60"/>
      <c r="D444" s="60"/>
      <c r="E444" s="46"/>
      <c r="F444" s="61"/>
      <c r="G444" s="48"/>
    </row>
    <row r="445" spans="1:7" s="44" customFormat="1">
      <c r="A445" s="43"/>
      <c r="B445" s="60"/>
      <c r="C445" s="60"/>
      <c r="D445" s="60"/>
      <c r="E445" s="46"/>
      <c r="F445" s="61"/>
      <c r="G445" s="48"/>
    </row>
    <row r="446" spans="1:7" s="44" customFormat="1">
      <c r="A446" s="43"/>
      <c r="B446" s="60"/>
      <c r="C446" s="60"/>
      <c r="D446" s="60"/>
      <c r="E446" s="46"/>
      <c r="F446" s="61"/>
      <c r="G446" s="48"/>
    </row>
    <row r="447" spans="1:7" s="44" customFormat="1">
      <c r="A447" s="43"/>
      <c r="B447" s="60"/>
      <c r="C447" s="60"/>
      <c r="D447" s="60"/>
      <c r="E447" s="46"/>
      <c r="F447" s="61"/>
      <c r="G447" s="48"/>
    </row>
    <row r="448" spans="1:7" s="44" customFormat="1">
      <c r="A448" s="43"/>
      <c r="B448" s="60"/>
      <c r="C448" s="60"/>
      <c r="D448" s="60"/>
      <c r="E448" s="46"/>
      <c r="F448" s="61"/>
      <c r="G448" s="48"/>
    </row>
    <row r="449" spans="1:7" s="44" customFormat="1">
      <c r="A449" s="43"/>
      <c r="B449" s="60"/>
      <c r="C449" s="60"/>
      <c r="D449" s="60"/>
      <c r="E449" s="46"/>
      <c r="F449" s="61"/>
      <c r="G449" s="48"/>
    </row>
    <row r="450" spans="1:7" s="44" customFormat="1">
      <c r="A450" s="43"/>
      <c r="B450" s="60"/>
      <c r="C450" s="60"/>
      <c r="D450" s="60"/>
      <c r="E450" s="46"/>
      <c r="F450" s="61"/>
      <c r="G450" s="48"/>
    </row>
    <row r="451" spans="1:7" s="44" customFormat="1">
      <c r="A451" s="43"/>
      <c r="B451" s="60"/>
      <c r="C451" s="60"/>
      <c r="D451" s="60"/>
      <c r="E451" s="46"/>
      <c r="F451" s="61"/>
      <c r="G451" s="48"/>
    </row>
    <row r="452" spans="1:7" s="44" customFormat="1">
      <c r="A452" s="43"/>
      <c r="B452" s="60"/>
      <c r="C452" s="60"/>
      <c r="D452" s="60"/>
      <c r="E452" s="46"/>
      <c r="F452" s="61"/>
      <c r="G452" s="48"/>
    </row>
    <row r="453" spans="1:7" s="44" customFormat="1">
      <c r="A453" s="43"/>
      <c r="B453" s="60"/>
      <c r="C453" s="60"/>
      <c r="D453" s="60"/>
      <c r="E453" s="46"/>
      <c r="F453" s="61"/>
      <c r="G453" s="48"/>
    </row>
    <row r="454" spans="1:7" s="44" customFormat="1">
      <c r="A454" s="43"/>
      <c r="B454" s="60"/>
      <c r="C454" s="60"/>
      <c r="D454" s="60"/>
      <c r="E454" s="46"/>
      <c r="F454" s="61"/>
      <c r="G454" s="48"/>
    </row>
    <row r="455" spans="1:7" s="44" customFormat="1">
      <c r="A455" s="43"/>
      <c r="B455" s="60"/>
      <c r="C455" s="60"/>
      <c r="D455" s="60"/>
      <c r="E455" s="46"/>
      <c r="F455" s="61"/>
      <c r="G455" s="48"/>
    </row>
    <row r="456" spans="1:7" s="44" customFormat="1">
      <c r="A456" s="43"/>
      <c r="B456" s="60"/>
      <c r="C456" s="60"/>
      <c r="D456" s="60"/>
      <c r="E456" s="46"/>
      <c r="F456" s="61"/>
      <c r="G456" s="48"/>
    </row>
    <row r="457" spans="1:7" s="44" customFormat="1">
      <c r="A457" s="43"/>
      <c r="B457" s="60"/>
      <c r="C457" s="60"/>
      <c r="D457" s="60"/>
      <c r="E457" s="46"/>
      <c r="F457" s="61"/>
      <c r="G457" s="48"/>
    </row>
    <row r="458" spans="1:7" s="44" customFormat="1">
      <c r="A458" s="43"/>
      <c r="B458" s="60"/>
      <c r="C458" s="60"/>
      <c r="D458" s="60"/>
      <c r="E458" s="46"/>
      <c r="F458" s="61"/>
      <c r="G458" s="48"/>
    </row>
    <row r="459" spans="1:7" s="44" customFormat="1">
      <c r="A459" s="43"/>
      <c r="B459" s="60"/>
      <c r="C459" s="60"/>
      <c r="D459" s="60"/>
      <c r="E459" s="46"/>
      <c r="F459" s="61"/>
      <c r="G459" s="48"/>
    </row>
    <row r="460" spans="1:7" s="44" customFormat="1">
      <c r="A460" s="43"/>
      <c r="B460" s="60"/>
      <c r="C460" s="60"/>
      <c r="D460" s="60"/>
      <c r="E460" s="46"/>
      <c r="F460" s="61"/>
      <c r="G460" s="48"/>
    </row>
    <row r="461" spans="1:7" s="44" customFormat="1">
      <c r="A461" s="43"/>
      <c r="B461" s="60"/>
      <c r="C461" s="60"/>
      <c r="D461" s="60"/>
      <c r="E461" s="46"/>
      <c r="F461" s="61"/>
      <c r="G461" s="48"/>
    </row>
    <row r="462" spans="1:7" s="44" customFormat="1">
      <c r="A462" s="43"/>
      <c r="B462" s="60"/>
      <c r="C462" s="60"/>
      <c r="D462" s="60"/>
      <c r="E462" s="46"/>
      <c r="F462" s="61"/>
      <c r="G462" s="48"/>
    </row>
    <row r="463" spans="1:7" s="44" customFormat="1">
      <c r="A463" s="43"/>
      <c r="B463" s="60"/>
      <c r="C463" s="60"/>
      <c r="D463" s="60"/>
      <c r="E463" s="46"/>
      <c r="F463" s="61"/>
      <c r="G463" s="48"/>
    </row>
    <row r="464" spans="1:7" s="44" customFormat="1">
      <c r="A464" s="43"/>
      <c r="B464" s="60"/>
      <c r="C464" s="60"/>
      <c r="D464" s="60"/>
      <c r="E464" s="46"/>
      <c r="F464" s="61"/>
      <c r="G464" s="48"/>
    </row>
    <row r="465" spans="1:7" s="44" customFormat="1">
      <c r="A465" s="43"/>
      <c r="B465" s="60"/>
      <c r="C465" s="60"/>
      <c r="D465" s="60"/>
      <c r="E465" s="46"/>
      <c r="F465" s="61"/>
      <c r="G465" s="48"/>
    </row>
    <row r="466" spans="1:7" s="44" customFormat="1">
      <c r="A466" s="43"/>
      <c r="B466" s="60"/>
      <c r="C466" s="60"/>
      <c r="D466" s="60"/>
      <c r="E466" s="46"/>
      <c r="F466" s="61"/>
      <c r="G466" s="48"/>
    </row>
    <row r="467" spans="1:7" s="44" customFormat="1">
      <c r="A467" s="43"/>
      <c r="B467" s="60"/>
      <c r="C467" s="60"/>
      <c r="D467" s="60"/>
      <c r="E467" s="46"/>
      <c r="F467" s="61"/>
      <c r="G467" s="48"/>
    </row>
    <row r="468" spans="1:7" s="44" customFormat="1">
      <c r="A468" s="43"/>
      <c r="B468" s="60"/>
      <c r="C468" s="60"/>
      <c r="D468" s="60"/>
      <c r="E468" s="46"/>
      <c r="F468" s="61"/>
      <c r="G468" s="48"/>
    </row>
    <row r="469" spans="1:7" s="44" customFormat="1">
      <c r="A469" s="43"/>
      <c r="B469" s="60"/>
      <c r="C469" s="60"/>
      <c r="D469" s="60"/>
      <c r="E469" s="46"/>
      <c r="F469" s="61"/>
      <c r="G469" s="48"/>
    </row>
    <row r="470" spans="1:7" s="44" customFormat="1">
      <c r="A470" s="43"/>
      <c r="B470" s="60"/>
      <c r="C470" s="60"/>
      <c r="D470" s="60"/>
      <c r="E470" s="46"/>
      <c r="F470" s="61"/>
      <c r="G470" s="48"/>
    </row>
    <row r="471" spans="1:7" s="44" customFormat="1">
      <c r="A471" s="43"/>
      <c r="B471" s="60"/>
      <c r="C471" s="60"/>
      <c r="D471" s="60"/>
      <c r="E471" s="46"/>
      <c r="F471" s="61"/>
      <c r="G471" s="48"/>
    </row>
    <row r="472" spans="1:7" s="44" customFormat="1">
      <c r="A472" s="43"/>
      <c r="B472" s="60"/>
      <c r="C472" s="60"/>
      <c r="D472" s="60"/>
      <c r="E472" s="46"/>
      <c r="F472" s="61"/>
      <c r="G472" s="48"/>
    </row>
    <row r="473" spans="1:7" s="44" customFormat="1">
      <c r="A473" s="43"/>
      <c r="B473" s="60"/>
      <c r="C473" s="60"/>
      <c r="D473" s="60"/>
      <c r="E473" s="46"/>
      <c r="F473" s="61"/>
      <c r="G473" s="48"/>
    </row>
    <row r="474" spans="1:7" s="44" customFormat="1">
      <c r="A474" s="43"/>
      <c r="B474" s="60"/>
      <c r="C474" s="60"/>
      <c r="D474" s="60"/>
      <c r="E474" s="46"/>
      <c r="F474" s="61"/>
      <c r="G474" s="48"/>
    </row>
    <row r="475" spans="1:7" s="44" customFormat="1">
      <c r="A475" s="43"/>
      <c r="B475" s="60"/>
      <c r="C475" s="60"/>
      <c r="D475" s="60"/>
      <c r="E475" s="46"/>
      <c r="F475" s="61"/>
      <c r="G475" s="48"/>
    </row>
    <row r="476" spans="1:7" s="44" customFormat="1">
      <c r="A476" s="43"/>
      <c r="B476" s="60"/>
      <c r="C476" s="60"/>
      <c r="D476" s="60"/>
      <c r="E476" s="46"/>
      <c r="F476" s="61"/>
      <c r="G476" s="48"/>
    </row>
    <row r="477" spans="1:7" s="44" customFormat="1">
      <c r="A477" s="43"/>
      <c r="B477" s="60"/>
      <c r="C477" s="60"/>
      <c r="D477" s="60"/>
      <c r="E477" s="46"/>
      <c r="F477" s="61"/>
      <c r="G477" s="48"/>
    </row>
    <row r="478" spans="1:7" s="44" customFormat="1">
      <c r="A478" s="43"/>
      <c r="B478" s="60"/>
      <c r="C478" s="60"/>
      <c r="D478" s="60"/>
      <c r="E478" s="46"/>
      <c r="F478" s="61"/>
      <c r="G478" s="48"/>
    </row>
    <row r="479" spans="1:7" s="44" customFormat="1">
      <c r="A479" s="43"/>
      <c r="B479" s="60"/>
      <c r="C479" s="60"/>
      <c r="D479" s="60"/>
      <c r="E479" s="46"/>
      <c r="F479" s="61"/>
      <c r="G479" s="48"/>
    </row>
    <row r="480" spans="1:7" s="44" customFormat="1">
      <c r="A480" s="43"/>
      <c r="B480" s="60"/>
      <c r="C480" s="60"/>
      <c r="D480" s="60"/>
      <c r="E480" s="46"/>
      <c r="F480" s="61"/>
      <c r="G480" s="48"/>
    </row>
    <row r="481" spans="1:7" s="44" customFormat="1">
      <c r="A481" s="43"/>
      <c r="B481" s="60"/>
      <c r="C481" s="60"/>
      <c r="D481" s="60"/>
      <c r="E481" s="46"/>
      <c r="F481" s="61"/>
      <c r="G481" s="48"/>
    </row>
    <row r="482" spans="1:7" s="44" customFormat="1">
      <c r="A482" s="43"/>
      <c r="B482" s="60"/>
      <c r="C482" s="60"/>
      <c r="D482" s="60"/>
      <c r="E482" s="46"/>
      <c r="F482" s="61"/>
      <c r="G482" s="48"/>
    </row>
    <row r="483" spans="1:7" s="44" customFormat="1">
      <c r="A483" s="43"/>
      <c r="B483" s="60"/>
      <c r="C483" s="60"/>
      <c r="D483" s="60"/>
      <c r="E483" s="46"/>
      <c r="F483" s="61"/>
      <c r="G483" s="48"/>
    </row>
    <row r="484" spans="1:7" s="44" customFormat="1">
      <c r="A484" s="43"/>
      <c r="B484" s="60"/>
      <c r="C484" s="60"/>
      <c r="D484" s="60"/>
      <c r="E484" s="46"/>
      <c r="F484" s="61"/>
      <c r="G484" s="48"/>
    </row>
    <row r="485" spans="1:7" s="44" customFormat="1">
      <c r="A485" s="43"/>
      <c r="B485" s="60"/>
      <c r="C485" s="60"/>
      <c r="D485" s="60"/>
      <c r="E485" s="46"/>
      <c r="F485" s="61"/>
      <c r="G485" s="48"/>
    </row>
    <row r="486" spans="1:7" s="44" customFormat="1">
      <c r="A486" s="43"/>
      <c r="B486" s="60"/>
      <c r="C486" s="60"/>
      <c r="D486" s="60"/>
      <c r="E486" s="46"/>
      <c r="F486" s="61"/>
      <c r="G486" s="48"/>
    </row>
    <row r="487" spans="1:7" s="44" customFormat="1">
      <c r="A487" s="43"/>
      <c r="B487" s="60"/>
      <c r="C487" s="60"/>
      <c r="D487" s="60"/>
      <c r="E487" s="46"/>
      <c r="F487" s="61"/>
      <c r="G487" s="48"/>
    </row>
    <row r="488" spans="1:7" s="44" customFormat="1">
      <c r="A488" s="43"/>
      <c r="B488" s="60"/>
      <c r="C488" s="60"/>
      <c r="D488" s="60"/>
      <c r="E488" s="46"/>
      <c r="F488" s="61"/>
      <c r="G488" s="48"/>
    </row>
    <row r="489" spans="1:7" s="44" customFormat="1">
      <c r="A489" s="43"/>
      <c r="B489" s="60"/>
      <c r="C489" s="60"/>
      <c r="D489" s="60"/>
      <c r="E489" s="46"/>
      <c r="F489" s="61"/>
      <c r="G489" s="48"/>
    </row>
    <row r="490" spans="1:7" s="44" customFormat="1">
      <c r="A490" s="43"/>
      <c r="B490" s="60"/>
      <c r="C490" s="60"/>
      <c r="D490" s="60"/>
      <c r="E490" s="46"/>
      <c r="F490" s="61"/>
      <c r="G490" s="48"/>
    </row>
    <row r="491" spans="1:7" s="44" customFormat="1">
      <c r="A491" s="43"/>
      <c r="B491" s="60"/>
      <c r="C491" s="60"/>
      <c r="D491" s="60"/>
      <c r="E491" s="46"/>
      <c r="F491" s="61"/>
      <c r="G491" s="48"/>
    </row>
    <row r="492" spans="1:7" s="44" customFormat="1">
      <c r="A492" s="43"/>
      <c r="B492" s="60"/>
      <c r="C492" s="60"/>
      <c r="D492" s="60"/>
      <c r="E492" s="46"/>
      <c r="F492" s="61"/>
      <c r="G492" s="48"/>
    </row>
    <row r="493" spans="1:7" s="44" customFormat="1">
      <c r="A493" s="43"/>
      <c r="B493" s="60"/>
      <c r="C493" s="60"/>
      <c r="D493" s="60"/>
      <c r="E493" s="46"/>
      <c r="F493" s="61"/>
      <c r="G493" s="48"/>
    </row>
    <row r="494" spans="1:7" s="44" customFormat="1">
      <c r="A494" s="43"/>
      <c r="B494" s="60"/>
      <c r="C494" s="60"/>
      <c r="D494" s="60"/>
      <c r="E494" s="46"/>
      <c r="F494" s="61"/>
      <c r="G494" s="48"/>
    </row>
    <row r="495" spans="1:7" s="44" customFormat="1">
      <c r="A495" s="43"/>
      <c r="B495" s="60"/>
      <c r="C495" s="60"/>
      <c r="D495" s="60"/>
      <c r="E495" s="46"/>
      <c r="F495" s="61"/>
      <c r="G495" s="48"/>
    </row>
    <row r="496" spans="1:7" s="44" customFormat="1">
      <c r="A496" s="43"/>
      <c r="B496" s="60"/>
      <c r="C496" s="60"/>
      <c r="D496" s="60"/>
      <c r="E496" s="46"/>
      <c r="F496" s="61"/>
      <c r="G496" s="48"/>
    </row>
    <row r="497" spans="1:7" s="44" customFormat="1">
      <c r="A497" s="43"/>
      <c r="B497" s="60"/>
      <c r="C497" s="60"/>
      <c r="D497" s="60"/>
      <c r="E497" s="46"/>
      <c r="F497" s="61"/>
      <c r="G497" s="48"/>
    </row>
    <row r="498" spans="1:7" s="44" customFormat="1">
      <c r="A498" s="43"/>
      <c r="B498" s="60"/>
      <c r="C498" s="60"/>
      <c r="D498" s="60"/>
      <c r="E498" s="46"/>
      <c r="F498" s="61"/>
      <c r="G498" s="48"/>
    </row>
    <row r="499" spans="1:7" s="44" customFormat="1">
      <c r="A499" s="43"/>
      <c r="B499" s="60"/>
      <c r="C499" s="60"/>
      <c r="D499" s="60"/>
      <c r="E499" s="46"/>
      <c r="F499" s="61"/>
      <c r="G499" s="48"/>
    </row>
    <row r="500" spans="1:7" s="44" customFormat="1">
      <c r="A500" s="43"/>
      <c r="B500" s="60"/>
      <c r="C500" s="60"/>
      <c r="D500" s="60"/>
      <c r="E500" s="46"/>
      <c r="F500" s="61"/>
      <c r="G500" s="48"/>
    </row>
    <row r="501" spans="1:7" s="44" customFormat="1">
      <c r="A501" s="43"/>
      <c r="B501" s="60"/>
      <c r="C501" s="60"/>
      <c r="D501" s="60"/>
      <c r="E501" s="46"/>
      <c r="F501" s="61"/>
      <c r="G501" s="48"/>
    </row>
    <row r="502" spans="1:7" s="44" customFormat="1">
      <c r="A502" s="43"/>
      <c r="B502" s="60"/>
      <c r="C502" s="60"/>
      <c r="D502" s="60"/>
      <c r="E502" s="46"/>
      <c r="F502" s="61"/>
      <c r="G502" s="48"/>
    </row>
    <row r="503" spans="1:7" s="44" customFormat="1">
      <c r="A503" s="43"/>
      <c r="B503" s="60"/>
      <c r="C503" s="60"/>
      <c r="D503" s="60"/>
      <c r="E503" s="46"/>
      <c r="F503" s="61"/>
      <c r="G503" s="48"/>
    </row>
    <row r="504" spans="1:7" s="44" customFormat="1">
      <c r="A504" s="43"/>
      <c r="B504" s="60"/>
      <c r="C504" s="60"/>
      <c r="D504" s="60"/>
      <c r="E504" s="46"/>
      <c r="F504" s="61"/>
      <c r="G504" s="48"/>
    </row>
    <row r="505" spans="1:7" s="44" customFormat="1">
      <c r="A505" s="43"/>
      <c r="B505" s="60"/>
      <c r="C505" s="60"/>
      <c r="D505" s="60"/>
      <c r="E505" s="46"/>
      <c r="F505" s="61"/>
      <c r="G505" s="48"/>
    </row>
    <row r="506" spans="1:7" s="44" customFormat="1">
      <c r="A506" s="43"/>
      <c r="B506" s="60"/>
      <c r="C506" s="60"/>
      <c r="D506" s="60"/>
      <c r="E506" s="46"/>
      <c r="F506" s="61"/>
      <c r="G506" s="48"/>
    </row>
    <row r="507" spans="1:7" s="44" customFormat="1">
      <c r="A507" s="43"/>
      <c r="B507" s="60"/>
      <c r="C507" s="60"/>
      <c r="D507" s="60"/>
      <c r="E507" s="46"/>
      <c r="F507" s="61"/>
      <c r="G507" s="48"/>
    </row>
    <row r="508" spans="1:7" s="44" customFormat="1">
      <c r="A508" s="43"/>
      <c r="B508" s="60"/>
      <c r="C508" s="60"/>
      <c r="D508" s="60"/>
      <c r="E508" s="46"/>
      <c r="F508" s="61"/>
      <c r="G508" s="48"/>
    </row>
    <row r="509" spans="1:7" s="44" customFormat="1">
      <c r="A509" s="43"/>
      <c r="B509" s="60"/>
      <c r="C509" s="60"/>
      <c r="D509" s="60"/>
      <c r="E509" s="46"/>
      <c r="F509" s="61"/>
      <c r="G509" s="48"/>
    </row>
    <row r="510" spans="1:7" s="44" customFormat="1">
      <c r="A510" s="43"/>
      <c r="B510" s="60"/>
      <c r="C510" s="60"/>
      <c r="D510" s="60"/>
      <c r="E510" s="46"/>
      <c r="F510" s="61"/>
      <c r="G510" s="48"/>
    </row>
    <row r="511" spans="1:7" s="44" customFormat="1">
      <c r="A511" s="43"/>
      <c r="B511" s="60"/>
      <c r="C511" s="60"/>
      <c r="D511" s="60"/>
      <c r="E511" s="46"/>
      <c r="F511" s="61"/>
      <c r="G511" s="48"/>
    </row>
    <row r="512" spans="1:7" s="44" customFormat="1">
      <c r="A512" s="43"/>
      <c r="B512" s="60"/>
      <c r="C512" s="60"/>
      <c r="D512" s="60"/>
      <c r="E512" s="46"/>
      <c r="F512" s="61"/>
      <c r="G512" s="48"/>
    </row>
    <row r="513" spans="1:7" s="44" customFormat="1">
      <c r="A513" s="43"/>
      <c r="B513" s="60"/>
      <c r="C513" s="60"/>
      <c r="D513" s="60"/>
      <c r="E513" s="46"/>
      <c r="F513" s="61"/>
      <c r="G513" s="48"/>
    </row>
    <row r="514" spans="1:7" s="44" customFormat="1">
      <c r="A514" s="43"/>
      <c r="B514" s="60"/>
      <c r="C514" s="60"/>
      <c r="D514" s="60"/>
      <c r="E514" s="46"/>
      <c r="F514" s="61"/>
      <c r="G514" s="48"/>
    </row>
    <row r="515" spans="1:7" s="44" customFormat="1">
      <c r="A515" s="43"/>
      <c r="B515" s="60"/>
      <c r="C515" s="60"/>
      <c r="D515" s="60"/>
      <c r="E515" s="46"/>
      <c r="F515" s="61"/>
      <c r="G515" s="48"/>
    </row>
    <row r="516" spans="1:7" s="44" customFormat="1">
      <c r="A516" s="43"/>
      <c r="B516" s="60"/>
      <c r="C516" s="60"/>
      <c r="D516" s="60"/>
      <c r="E516" s="46"/>
      <c r="F516" s="61"/>
      <c r="G516" s="48"/>
    </row>
    <row r="517" spans="1:7" s="44" customFormat="1">
      <c r="A517" s="43"/>
      <c r="B517" s="60"/>
      <c r="C517" s="60"/>
      <c r="D517" s="60"/>
      <c r="E517" s="46"/>
      <c r="F517" s="61"/>
      <c r="G517" s="48"/>
    </row>
    <row r="518" spans="1:7" s="44" customFormat="1">
      <c r="A518" s="43"/>
      <c r="B518" s="60"/>
      <c r="C518" s="60"/>
      <c r="D518" s="60"/>
      <c r="E518" s="46"/>
      <c r="F518" s="61"/>
      <c r="G518" s="48"/>
    </row>
    <row r="519" spans="1:7" s="44" customFormat="1">
      <c r="A519" s="43"/>
      <c r="B519" s="60"/>
      <c r="C519" s="60"/>
      <c r="D519" s="60"/>
      <c r="E519" s="46"/>
      <c r="F519" s="61"/>
      <c r="G519" s="48"/>
    </row>
    <row r="520" spans="1:7" s="44" customFormat="1">
      <c r="A520" s="43"/>
      <c r="B520" s="60"/>
      <c r="C520" s="60"/>
      <c r="D520" s="60"/>
      <c r="E520" s="46"/>
      <c r="F520" s="61"/>
      <c r="G520" s="48"/>
    </row>
    <row r="521" spans="1:7" s="44" customFormat="1">
      <c r="A521" s="43"/>
      <c r="B521" s="60"/>
      <c r="C521" s="60"/>
      <c r="D521" s="60"/>
      <c r="E521" s="46"/>
      <c r="F521" s="61"/>
      <c r="G521" s="48"/>
    </row>
    <row r="522" spans="1:7" s="44" customFormat="1">
      <c r="A522" s="43"/>
      <c r="B522" s="60"/>
      <c r="C522" s="60"/>
      <c r="D522" s="60"/>
      <c r="E522" s="46"/>
      <c r="F522" s="61"/>
      <c r="G522" s="48"/>
    </row>
    <row r="523" spans="1:7" s="44" customFormat="1">
      <c r="A523" s="43"/>
      <c r="B523" s="60"/>
      <c r="C523" s="60"/>
      <c r="D523" s="60"/>
      <c r="E523" s="46"/>
      <c r="F523" s="61"/>
      <c r="G523" s="48"/>
    </row>
    <row r="524" spans="1:7" s="44" customFormat="1">
      <c r="A524" s="43"/>
      <c r="B524" s="60"/>
      <c r="C524" s="60"/>
      <c r="D524" s="60"/>
      <c r="E524" s="46"/>
      <c r="F524" s="61"/>
      <c r="G524" s="48"/>
    </row>
    <row r="525" spans="1:7" s="44" customFormat="1">
      <c r="A525" s="43"/>
      <c r="B525" s="60"/>
      <c r="C525" s="60"/>
      <c r="D525" s="60"/>
      <c r="E525" s="46"/>
      <c r="F525" s="61"/>
      <c r="G525" s="48"/>
    </row>
    <row r="526" spans="1:7" s="44" customFormat="1">
      <c r="A526" s="43"/>
      <c r="B526" s="60"/>
      <c r="C526" s="60"/>
      <c r="D526" s="60"/>
      <c r="E526" s="46"/>
      <c r="F526" s="61"/>
      <c r="G526" s="48"/>
    </row>
    <row r="527" spans="1:7" s="44" customFormat="1">
      <c r="A527" s="43"/>
      <c r="B527" s="60"/>
      <c r="C527" s="60"/>
      <c r="D527" s="60"/>
      <c r="E527" s="46"/>
      <c r="F527" s="61"/>
      <c r="G527" s="48"/>
    </row>
    <row r="528" spans="1:7" s="44" customFormat="1">
      <c r="A528" s="43"/>
      <c r="B528" s="60"/>
      <c r="C528" s="60"/>
      <c r="D528" s="60"/>
      <c r="E528" s="46"/>
      <c r="F528" s="61"/>
      <c r="G528" s="48"/>
    </row>
    <row r="529" spans="1:7" s="44" customFormat="1">
      <c r="A529" s="43"/>
      <c r="B529" s="60"/>
      <c r="C529" s="60"/>
      <c r="D529" s="60"/>
      <c r="E529" s="46"/>
      <c r="F529" s="61"/>
      <c r="G529" s="48"/>
    </row>
    <row r="530" spans="1:7" s="44" customFormat="1">
      <c r="A530" s="43"/>
      <c r="B530" s="60"/>
      <c r="C530" s="60"/>
      <c r="D530" s="60"/>
      <c r="E530" s="46"/>
      <c r="F530" s="61"/>
      <c r="G530" s="48"/>
    </row>
    <row r="531" spans="1:7" s="44" customFormat="1">
      <c r="A531" s="43"/>
      <c r="B531" s="60"/>
      <c r="C531" s="60"/>
      <c r="D531" s="60"/>
      <c r="E531" s="46"/>
      <c r="F531" s="61"/>
      <c r="G531" s="48"/>
    </row>
    <row r="532" spans="1:7" s="44" customFormat="1">
      <c r="A532" s="43"/>
      <c r="B532" s="60"/>
      <c r="C532" s="60"/>
      <c r="D532" s="60"/>
      <c r="E532" s="46"/>
      <c r="F532" s="61"/>
      <c r="G532" s="48"/>
    </row>
    <row r="533" spans="1:7" s="44" customFormat="1">
      <c r="A533" s="43"/>
      <c r="B533" s="60"/>
      <c r="C533" s="60"/>
      <c r="D533" s="60"/>
      <c r="E533" s="46"/>
      <c r="F533" s="61"/>
      <c r="G533" s="48"/>
    </row>
    <row r="534" spans="1:7" s="44" customFormat="1">
      <c r="A534" s="43"/>
      <c r="B534" s="60"/>
      <c r="C534" s="60"/>
      <c r="D534" s="60"/>
      <c r="E534" s="46"/>
      <c r="F534" s="61"/>
      <c r="G534" s="48"/>
    </row>
    <row r="535" spans="1:7" s="44" customFormat="1">
      <c r="A535" s="43"/>
      <c r="B535" s="60"/>
      <c r="C535" s="60"/>
      <c r="D535" s="60"/>
      <c r="E535" s="46"/>
      <c r="F535" s="61"/>
      <c r="G535" s="48"/>
    </row>
    <row r="536" spans="1:7" s="44" customFormat="1">
      <c r="A536" s="43"/>
      <c r="B536" s="60"/>
      <c r="C536" s="60"/>
      <c r="D536" s="60"/>
      <c r="E536" s="46"/>
      <c r="F536" s="61"/>
      <c r="G536" s="48"/>
    </row>
    <row r="537" spans="1:7" s="44" customFormat="1">
      <c r="A537" s="43"/>
      <c r="B537" s="60"/>
      <c r="C537" s="60"/>
      <c r="D537" s="60"/>
      <c r="E537" s="46"/>
      <c r="F537" s="61"/>
      <c r="G537" s="48"/>
    </row>
    <row r="538" spans="1:7" s="44" customFormat="1">
      <c r="A538" s="43"/>
      <c r="B538" s="60"/>
      <c r="C538" s="60"/>
      <c r="D538" s="60"/>
      <c r="E538" s="46"/>
      <c r="F538" s="61"/>
      <c r="G538" s="48"/>
    </row>
    <row r="539" spans="1:7" s="44" customFormat="1">
      <c r="A539" s="43"/>
      <c r="B539" s="60"/>
      <c r="C539" s="60"/>
      <c r="D539" s="60"/>
      <c r="E539" s="46"/>
      <c r="F539" s="61"/>
      <c r="G539" s="48"/>
    </row>
    <row r="540" spans="1:7" s="44" customFormat="1">
      <c r="A540" s="43"/>
      <c r="B540" s="60"/>
      <c r="C540" s="60"/>
      <c r="D540" s="60"/>
      <c r="E540" s="46"/>
      <c r="F540" s="61"/>
      <c r="G540" s="48"/>
    </row>
    <row r="541" spans="1:7" s="44" customFormat="1">
      <c r="A541" s="43"/>
      <c r="B541" s="60"/>
      <c r="C541" s="60"/>
      <c r="D541" s="60"/>
      <c r="E541" s="46"/>
      <c r="F541" s="61"/>
      <c r="G541" s="48"/>
    </row>
    <row r="542" spans="1:7" s="44" customFormat="1">
      <c r="A542" s="43"/>
      <c r="B542" s="60"/>
      <c r="C542" s="60"/>
      <c r="D542" s="60"/>
      <c r="E542" s="46"/>
      <c r="F542" s="61"/>
      <c r="G542" s="48"/>
    </row>
    <row r="543" spans="1:7" s="44" customFormat="1">
      <c r="A543" s="43"/>
      <c r="B543" s="60"/>
      <c r="C543" s="60"/>
      <c r="D543" s="60"/>
      <c r="E543" s="46"/>
      <c r="F543" s="61"/>
      <c r="G543" s="48"/>
    </row>
    <row r="544" spans="1:7" s="44" customFormat="1">
      <c r="A544" s="43"/>
      <c r="B544" s="60"/>
      <c r="C544" s="60"/>
      <c r="D544" s="60"/>
      <c r="E544" s="46"/>
      <c r="F544" s="61"/>
      <c r="G544" s="48"/>
    </row>
    <row r="545" spans="1:7" s="44" customFormat="1">
      <c r="A545" s="43"/>
      <c r="B545" s="60"/>
      <c r="C545" s="60"/>
      <c r="D545" s="60"/>
      <c r="E545" s="46"/>
      <c r="F545" s="61"/>
      <c r="G545" s="48"/>
    </row>
    <row r="546" spans="1:7" s="44" customFormat="1">
      <c r="A546" s="43"/>
      <c r="B546" s="60"/>
      <c r="C546" s="60"/>
      <c r="D546" s="60"/>
      <c r="E546" s="46"/>
      <c r="F546" s="61"/>
      <c r="G546" s="48"/>
    </row>
    <row r="547" spans="1:7" s="44" customFormat="1">
      <c r="A547" s="43"/>
      <c r="B547" s="60"/>
      <c r="C547" s="60"/>
      <c r="D547" s="60"/>
      <c r="E547" s="46"/>
      <c r="F547" s="61"/>
      <c r="G547" s="48"/>
    </row>
    <row r="548" spans="1:7" s="44" customFormat="1">
      <c r="A548" s="43"/>
      <c r="B548" s="60"/>
      <c r="C548" s="60"/>
      <c r="D548" s="60"/>
      <c r="E548" s="46"/>
      <c r="F548" s="61"/>
      <c r="G548" s="48"/>
    </row>
  </sheetData>
  <sheetProtection password="C039" sheet="1" objects="1" scenarios="1"/>
  <phoneticPr fontId="3" type="noConversion"/>
  <pageMargins left="0.75" right="0.75" top="1" bottom="1" header="0.4921259845" footer="0.4921259845"/>
  <pageSetup paperSize="9" scale="62" orientation="portrait" horizontalDpi="1200" verticalDpi="1200" r:id="rId1"/>
  <headerFooter alignWithMargins="0"/>
  <rowBreaks count="2" manualBreakCount="2">
    <brk id="13" max="16383" man="1"/>
    <brk id="61" max="6" man="1"/>
  </rowBreaks>
  <drawing r:id="rId2"/>
</worksheet>
</file>

<file path=xl/worksheets/sheet2.xml><?xml version="1.0" encoding="utf-8"?>
<worksheet xmlns="http://schemas.openxmlformats.org/spreadsheetml/2006/main" xmlns:r="http://schemas.openxmlformats.org/officeDocument/2006/relationships">
  <sheetPr codeName="Tabelle6">
    <tabColor rgb="FFC00000"/>
    <pageSetUpPr fitToPage="1"/>
  </sheetPr>
  <dimension ref="A1:O14"/>
  <sheetViews>
    <sheetView topLeftCell="A16" workbookViewId="0">
      <selection activeCell="A12" sqref="A12:H12"/>
    </sheetView>
  </sheetViews>
  <sheetFormatPr defaultColWidth="11.42578125" defaultRowHeight="12.75"/>
  <cols>
    <col min="1" max="1" width="42.7109375" style="3" customWidth="1"/>
    <col min="2" max="2" width="20.7109375" style="5" customWidth="1"/>
    <col min="3" max="3" width="24.7109375" style="5" customWidth="1"/>
    <col min="4" max="5" width="20.7109375" style="5" customWidth="1"/>
    <col min="6" max="6" width="4.7109375" style="9" customWidth="1"/>
    <col min="7" max="7" width="12.7109375" style="2" customWidth="1"/>
    <col min="8" max="8" width="8.7109375" style="10" customWidth="1"/>
    <col min="9" max="16384" width="11.42578125" style="125"/>
  </cols>
  <sheetData>
    <row r="1" spans="1:15" s="11" customFormat="1" ht="57" customHeight="1">
      <c r="A1" s="28"/>
      <c r="B1" s="106" t="s">
        <v>7</v>
      </c>
      <c r="C1" s="31"/>
      <c r="D1" s="32"/>
      <c r="E1" s="32"/>
      <c r="F1" s="30"/>
      <c r="G1" s="33"/>
      <c r="H1" s="36"/>
      <c r="K1" s="69"/>
      <c r="L1" s="72"/>
      <c r="M1" s="93"/>
      <c r="N1" s="93"/>
      <c r="O1" s="72"/>
    </row>
    <row r="2" spans="1:15" s="3" customFormat="1" ht="15.75" thickBot="1">
      <c r="A2" s="29"/>
      <c r="B2" s="29"/>
      <c r="C2" s="29"/>
      <c r="D2" s="29"/>
      <c r="E2" s="29"/>
      <c r="F2" s="34"/>
      <c r="G2" s="35"/>
      <c r="H2" s="98"/>
      <c r="K2" s="70"/>
      <c r="L2" s="71"/>
      <c r="M2" s="73"/>
      <c r="N2" s="73"/>
      <c r="O2" s="70"/>
    </row>
    <row r="3" spans="1:15" s="12" customFormat="1" ht="21.75" thickTop="1" thickBot="1">
      <c r="A3" s="64"/>
      <c r="B3" s="95"/>
      <c r="C3" s="96"/>
      <c r="D3" s="49"/>
      <c r="E3" s="49"/>
      <c r="F3" s="49"/>
      <c r="G3" s="49"/>
      <c r="H3" s="99"/>
    </row>
    <row r="4" spans="1:15" s="14" customFormat="1" ht="19.5" thickTop="1" thickBot="1">
      <c r="A4" s="156" t="s">
        <v>264</v>
      </c>
      <c r="B4" s="157" t="s">
        <v>252</v>
      </c>
      <c r="C4" s="132"/>
      <c r="D4" s="132"/>
      <c r="E4" s="132"/>
      <c r="F4" s="132"/>
      <c r="G4" s="132"/>
      <c r="H4" s="133"/>
      <c r="M4" s="66"/>
      <c r="N4" s="66"/>
    </row>
    <row r="5" spans="1:15" ht="18.75" thickTop="1">
      <c r="A5" s="123"/>
      <c r="B5" s="83"/>
      <c r="C5" s="84"/>
      <c r="D5" s="84"/>
      <c r="E5" s="84"/>
      <c r="F5" s="85"/>
      <c r="G5" s="83"/>
      <c r="H5" s="100"/>
    </row>
    <row r="6" spans="1:15" ht="18.75">
      <c r="A6" s="113" t="s">
        <v>265</v>
      </c>
      <c r="B6" s="114"/>
      <c r="C6" s="115"/>
      <c r="D6" s="115"/>
      <c r="E6" s="115"/>
      <c r="F6" s="116"/>
      <c r="G6" s="117"/>
      <c r="H6" s="102"/>
    </row>
    <row r="7" spans="1:15" ht="9" customHeight="1">
      <c r="A7" s="118"/>
      <c r="B7" s="119"/>
      <c r="C7" s="120"/>
      <c r="D7" s="120"/>
      <c r="E7" s="120"/>
      <c r="F7" s="121"/>
      <c r="G7" s="122"/>
      <c r="H7" s="124"/>
    </row>
    <row r="8" spans="1:15" ht="210" customHeight="1">
      <c r="A8" s="404" t="s">
        <v>318</v>
      </c>
      <c r="B8" s="405"/>
      <c r="C8" s="405"/>
      <c r="D8" s="405"/>
      <c r="E8" s="405"/>
      <c r="F8" s="405"/>
      <c r="G8" s="405"/>
      <c r="H8" s="406"/>
    </row>
    <row r="9" spans="1:15" ht="18.75" customHeight="1">
      <c r="A9" s="113"/>
      <c r="B9" s="114"/>
      <c r="C9" s="115"/>
      <c r="D9" s="115"/>
      <c r="E9" s="115"/>
      <c r="F9" s="116"/>
      <c r="G9" s="117"/>
      <c r="H9" s="101"/>
    </row>
    <row r="10" spans="1:15" ht="18.75">
      <c r="A10" s="113" t="s">
        <v>266</v>
      </c>
      <c r="B10" s="114"/>
      <c r="C10" s="115"/>
      <c r="D10" s="115"/>
      <c r="E10" s="115"/>
      <c r="F10" s="116"/>
      <c r="G10" s="117"/>
      <c r="H10" s="102"/>
    </row>
    <row r="11" spans="1:15" ht="9" customHeight="1">
      <c r="A11" s="118"/>
      <c r="B11" s="119"/>
      <c r="C11" s="120"/>
      <c r="D11" s="120"/>
      <c r="E11" s="120"/>
      <c r="F11" s="121"/>
      <c r="G11" s="122"/>
      <c r="H11" s="124"/>
    </row>
    <row r="12" spans="1:15" ht="210" customHeight="1">
      <c r="A12" s="404" t="s">
        <v>319</v>
      </c>
      <c r="B12" s="405"/>
      <c r="C12" s="405"/>
      <c r="D12" s="405"/>
      <c r="E12" s="405"/>
      <c r="F12" s="405"/>
      <c r="G12" s="405"/>
      <c r="H12" s="406"/>
    </row>
    <row r="14" spans="1:15">
      <c r="A14" s="3" t="s">
        <v>248</v>
      </c>
    </row>
  </sheetData>
  <sheetProtection password="C039" sheet="1" objects="1" scenarios="1"/>
  <mergeCells count="2">
    <mergeCell ref="A8:H8"/>
    <mergeCell ref="A12:H12"/>
  </mergeCells>
  <phoneticPr fontId="79" type="noConversion"/>
  <pageMargins left="0.7" right="0.7" top="0.78740157499999996" bottom="0.78740157499999996" header="0.3" footer="0.3"/>
  <pageSetup paperSize="9" scale="74" orientation="landscape" verticalDpi="598" r:id="rId1"/>
  <drawing r:id="rId2"/>
</worksheet>
</file>

<file path=xl/worksheets/sheet3.xml><?xml version="1.0" encoding="utf-8"?>
<worksheet xmlns="http://schemas.openxmlformats.org/spreadsheetml/2006/main" xmlns:r="http://schemas.openxmlformats.org/officeDocument/2006/relationships">
  <sheetPr>
    <tabColor rgb="FF7030A0"/>
  </sheetPr>
  <dimension ref="A1:V228"/>
  <sheetViews>
    <sheetView topLeftCell="A73" workbookViewId="0">
      <selection activeCell="D117" sqref="D117"/>
    </sheetView>
  </sheetViews>
  <sheetFormatPr defaultColWidth="11.42578125" defaultRowHeight="12.75"/>
  <cols>
    <col min="1" max="1" width="42.7109375" style="3" customWidth="1"/>
    <col min="2" max="2" width="20.7109375" style="5" customWidth="1"/>
    <col min="3" max="6" width="24.7109375" style="5" customWidth="1"/>
    <col min="7" max="7" width="4.7109375" style="9" customWidth="1"/>
    <col min="8" max="8" width="12.7109375" style="2" customWidth="1"/>
    <col min="9" max="9" width="8.7109375" style="10" customWidth="1"/>
    <col min="10" max="10" width="11.42578125" style="3"/>
    <col min="11" max="11" width="24.7109375" style="3" hidden="1" customWidth="1"/>
    <col min="12" max="12" width="24.7109375" style="65" hidden="1" customWidth="1"/>
    <col min="13" max="13" width="11.42578125" style="65" hidden="1" customWidth="1"/>
    <col min="14" max="14" width="24.7109375" style="3" hidden="1" customWidth="1"/>
    <col min="15" max="15" width="24.7109375" style="5" hidden="1" customWidth="1"/>
    <col min="16" max="16" width="11.42578125" style="5" customWidth="1"/>
    <col min="17" max="17" width="11.42578125" style="3" customWidth="1"/>
    <col min="18" max="19" width="11.42578125" style="5" customWidth="1"/>
    <col min="20" max="21" width="11.42578125" style="3" customWidth="1"/>
    <col min="22" max="16384" width="11.42578125" style="3"/>
  </cols>
  <sheetData>
    <row r="1" spans="1:21" s="11" customFormat="1" ht="57" customHeight="1">
      <c r="A1" s="28"/>
      <c r="B1" s="106" t="s">
        <v>7</v>
      </c>
      <c r="C1" s="31"/>
      <c r="D1" s="31"/>
      <c r="E1" s="32"/>
      <c r="F1" s="32"/>
      <c r="G1" s="30"/>
      <c r="H1" s="33"/>
      <c r="I1" s="36"/>
      <c r="J1" s="69"/>
      <c r="K1" s="93" t="s">
        <v>210</v>
      </c>
      <c r="L1" s="93" t="s">
        <v>244</v>
      </c>
      <c r="M1" s="93" t="s">
        <v>283</v>
      </c>
      <c r="N1" s="93" t="s">
        <v>288</v>
      </c>
      <c r="O1" s="93" t="s">
        <v>289</v>
      </c>
      <c r="P1" s="199"/>
      <c r="Q1" s="327"/>
      <c r="R1" s="198"/>
      <c r="S1" s="199"/>
      <c r="T1" s="327"/>
    </row>
    <row r="2" spans="1:21" ht="15.75" customHeight="1" thickBot="1">
      <c r="A2" s="29"/>
      <c r="B2" s="29"/>
      <c r="C2" s="29"/>
      <c r="D2" s="29"/>
      <c r="E2" s="29"/>
      <c r="F2" s="29"/>
      <c r="G2" s="34"/>
      <c r="H2" s="35"/>
      <c r="I2" s="98"/>
      <c r="J2" s="70"/>
      <c r="K2" s="158" t="s">
        <v>210</v>
      </c>
      <c r="L2" s="159" t="s">
        <v>197</v>
      </c>
      <c r="M2" s="159" t="s">
        <v>198</v>
      </c>
      <c r="N2" s="70"/>
      <c r="O2" s="200"/>
      <c r="P2" s="200"/>
      <c r="Q2" s="328"/>
      <c r="R2" s="200"/>
      <c r="S2" s="200"/>
      <c r="T2" s="328"/>
    </row>
    <row r="3" spans="1:21" s="12" customFormat="1" ht="21.75" thickTop="1" thickBot="1">
      <c r="A3" s="275"/>
      <c r="B3" s="276"/>
      <c r="C3" s="277" t="s">
        <v>1</v>
      </c>
      <c r="D3" s="277" t="s">
        <v>158</v>
      </c>
      <c r="E3" s="277" t="s">
        <v>228</v>
      </c>
      <c r="F3" s="277" t="s">
        <v>258</v>
      </c>
      <c r="G3" s="410" t="s">
        <v>4</v>
      </c>
      <c r="H3" s="411"/>
      <c r="I3" s="412"/>
      <c r="K3" s="27" t="s">
        <v>158</v>
      </c>
      <c r="L3" s="27" t="s">
        <v>228</v>
      </c>
      <c r="N3" s="27" t="s">
        <v>158</v>
      </c>
      <c r="O3" s="27" t="s">
        <v>228</v>
      </c>
    </row>
    <row r="4" spans="1:21" s="14" customFormat="1" ht="19.5" thickTop="1" thickBot="1">
      <c r="A4" s="278" t="s">
        <v>279</v>
      </c>
      <c r="B4" s="279"/>
      <c r="C4" s="280"/>
      <c r="D4" s="324" t="s">
        <v>302</v>
      </c>
      <c r="E4" s="324" t="s">
        <v>302</v>
      </c>
      <c r="F4" s="324" t="s">
        <v>302</v>
      </c>
      <c r="G4" s="281"/>
      <c r="H4" s="282" t="s">
        <v>267</v>
      </c>
      <c r="I4" s="283" t="s">
        <v>6</v>
      </c>
      <c r="K4" s="325"/>
      <c r="L4" s="326"/>
      <c r="N4" s="325"/>
      <c r="O4" s="326"/>
    </row>
    <row r="5" spans="1:21" s="14" customFormat="1" ht="15" customHeight="1" thickTop="1">
      <c r="A5" s="284"/>
      <c r="B5" s="285"/>
      <c r="C5" s="286"/>
      <c r="D5" s="286"/>
      <c r="E5" s="286"/>
      <c r="F5" s="286"/>
      <c r="G5" s="287"/>
      <c r="H5" s="285"/>
      <c r="I5" s="288"/>
    </row>
    <row r="6" spans="1:21" s="14" customFormat="1" ht="15" customHeight="1">
      <c r="A6" s="289" t="s">
        <v>227</v>
      </c>
      <c r="B6" s="319" t="s">
        <v>230</v>
      </c>
      <c r="C6" s="320" t="s">
        <v>292</v>
      </c>
      <c r="D6" s="290" t="s">
        <v>278</v>
      </c>
      <c r="E6" s="286"/>
      <c r="F6" s="286"/>
      <c r="G6" s="287"/>
      <c r="H6" s="285"/>
      <c r="I6" s="291"/>
    </row>
    <row r="7" spans="1:21" s="14" customFormat="1" ht="15" customHeight="1">
      <c r="A7" s="289"/>
      <c r="B7" s="319" t="s">
        <v>294</v>
      </c>
      <c r="C7" s="321" t="s">
        <v>293</v>
      </c>
      <c r="D7" s="290" t="s">
        <v>277</v>
      </c>
      <c r="E7" s="286"/>
      <c r="F7" s="286"/>
      <c r="G7" s="287"/>
      <c r="H7" s="285"/>
      <c r="I7" s="291"/>
    </row>
    <row r="8" spans="1:21" s="14" customFormat="1" ht="15" customHeight="1">
      <c r="A8" s="289"/>
      <c r="B8" s="319" t="s">
        <v>271</v>
      </c>
      <c r="C8" s="321" t="s">
        <v>293</v>
      </c>
      <c r="D8" s="290" t="s">
        <v>275</v>
      </c>
      <c r="E8" s="286"/>
      <c r="F8" s="286"/>
      <c r="G8" s="287"/>
      <c r="H8" s="285"/>
      <c r="I8" s="291"/>
    </row>
    <row r="9" spans="1:21" s="14" customFormat="1" ht="15" customHeight="1">
      <c r="A9" s="289"/>
      <c r="B9" s="319" t="s">
        <v>272</v>
      </c>
      <c r="C9" s="321" t="s">
        <v>293</v>
      </c>
      <c r="D9" s="290" t="s">
        <v>276</v>
      </c>
      <c r="E9" s="292"/>
      <c r="F9" s="292"/>
      <c r="G9" s="292"/>
      <c r="H9" s="292"/>
      <c r="I9" s="291"/>
    </row>
    <row r="10" spans="1:21" s="14" customFormat="1" ht="15" customHeight="1">
      <c r="A10" s="284"/>
      <c r="B10" s="293"/>
      <c r="C10" s="294"/>
      <c r="D10" s="295" t="s">
        <v>210</v>
      </c>
      <c r="E10" s="296" t="s">
        <v>197</v>
      </c>
      <c r="F10" s="296" t="s">
        <v>198</v>
      </c>
      <c r="G10" s="297"/>
      <c r="H10" s="293"/>
      <c r="I10" s="298"/>
    </row>
    <row r="11" spans="1:21" s="1" customFormat="1" ht="19.5" customHeight="1">
      <c r="A11" s="413" t="s">
        <v>281</v>
      </c>
      <c r="B11" s="414" t="s">
        <v>188</v>
      </c>
      <c r="C11" s="299"/>
      <c r="D11" s="299"/>
      <c r="E11" s="300"/>
      <c r="F11" s="300"/>
      <c r="G11" s="301"/>
      <c r="H11" s="182"/>
      <c r="I11" s="183"/>
      <c r="K11" s="103" t="s">
        <v>274</v>
      </c>
      <c r="L11" s="160"/>
      <c r="N11" s="103" t="s">
        <v>273</v>
      </c>
      <c r="O11" s="160"/>
    </row>
    <row r="12" spans="1:21" s="1" customFormat="1" ht="18">
      <c r="A12" s="302"/>
      <c r="B12" s="303"/>
      <c r="C12" s="304"/>
      <c r="D12" s="305"/>
      <c r="E12" s="305"/>
      <c r="F12" s="305"/>
      <c r="G12" s="306"/>
      <c r="H12" s="269"/>
      <c r="I12" s="178"/>
      <c r="K12" s="104"/>
      <c r="L12" s="104"/>
      <c r="N12" s="104"/>
      <c r="O12" s="104"/>
    </row>
    <row r="13" spans="1:21" s="1" customFormat="1" ht="19.5" customHeight="1">
      <c r="A13" s="407" t="s">
        <v>280</v>
      </c>
      <c r="B13" s="408" t="s">
        <v>188</v>
      </c>
      <c r="C13" s="409"/>
      <c r="D13" s="307"/>
      <c r="E13" s="179"/>
      <c r="F13" s="179"/>
      <c r="G13" s="179"/>
      <c r="H13" s="179"/>
      <c r="I13" s="180"/>
      <c r="K13" s="226"/>
      <c r="L13" s="170"/>
      <c r="M13" s="68"/>
      <c r="N13" s="226"/>
      <c r="O13" s="170"/>
      <c r="T13" s="68"/>
      <c r="U13" s="68"/>
    </row>
    <row r="14" spans="1:21" s="68" customFormat="1" ht="12" customHeight="1">
      <c r="A14" s="162"/>
      <c r="B14" s="168"/>
      <c r="C14" s="91"/>
      <c r="D14" s="308"/>
      <c r="E14" s="308"/>
      <c r="F14" s="308"/>
      <c r="G14" s="309"/>
      <c r="H14" s="173"/>
      <c r="I14" s="174"/>
      <c r="K14" s="105"/>
      <c r="L14" s="105"/>
      <c r="N14" s="105"/>
      <c r="O14" s="105"/>
    </row>
    <row r="15" spans="1:21" s="1" customFormat="1" ht="30" customHeight="1">
      <c r="A15" s="161" t="s">
        <v>209</v>
      </c>
      <c r="B15" s="90"/>
      <c r="C15" s="167" t="s">
        <v>201</v>
      </c>
      <c r="D15" s="166" t="s">
        <v>210</v>
      </c>
      <c r="E15" s="166" t="s">
        <v>210</v>
      </c>
      <c r="F15" s="166" t="s">
        <v>210</v>
      </c>
      <c r="G15" s="236"/>
      <c r="H15" s="185" t="str">
        <f>IF(E15="selectable options","n/a",IF(ISERROR(F15=E15),"n/a",IF(F15&lt;&gt;E15,"varies from 2013 to 2014","no change")))</f>
        <v>n/a</v>
      </c>
      <c r="I15" s="172" t="str">
        <f>IF(H15="no change","a",IF(H15="varies from 2013 to 2014","i","3"))</f>
        <v>3</v>
      </c>
      <c r="K15" s="227"/>
      <c r="L15" s="227"/>
      <c r="M15" s="68"/>
      <c r="N15" s="228" t="str">
        <f>IF(D15=K15,"a","r")</f>
        <v>r</v>
      </c>
      <c r="O15" s="228" t="str">
        <f>IF(E15=L15,"a","r")</f>
        <v>r</v>
      </c>
      <c r="T15" s="68"/>
    </row>
    <row r="16" spans="1:21" s="68" customFormat="1" ht="12" customHeight="1">
      <c r="A16" s="162"/>
      <c r="B16" s="168"/>
      <c r="C16" s="91"/>
      <c r="D16" s="91"/>
      <c r="E16" s="91"/>
      <c r="F16" s="91"/>
      <c r="G16" s="309"/>
      <c r="H16" s="173"/>
      <c r="I16" s="174"/>
      <c r="K16" s="91"/>
      <c r="L16" s="91"/>
      <c r="M16" s="211"/>
      <c r="N16" s="91"/>
      <c r="O16" s="91"/>
    </row>
    <row r="17" spans="1:20" s="1" customFormat="1" ht="25.5">
      <c r="A17" s="161" t="s">
        <v>189</v>
      </c>
      <c r="B17" s="90"/>
      <c r="C17" s="131" t="s">
        <v>244</v>
      </c>
      <c r="D17" s="169">
        <v>1</v>
      </c>
      <c r="E17" s="169">
        <v>1</v>
      </c>
      <c r="F17" s="169">
        <v>1</v>
      </c>
      <c r="G17" s="236"/>
      <c r="H17" s="171">
        <f>IF(ISERROR(F17/E17-1),"n/a",F17/E17-1)</f>
        <v>0</v>
      </c>
      <c r="I17" s="172" t="str">
        <f>IF(ISNUMBER(H17),IF(ABS(H17)&lt;0.1,"a","i"),"3")</f>
        <v>a</v>
      </c>
      <c r="K17" s="229"/>
      <c r="L17" s="229"/>
      <c r="M17" s="68"/>
      <c r="N17" s="228" t="str">
        <f t="shared" ref="N17:O20" si="0">IF(D17=K17,"a","r")</f>
        <v>r</v>
      </c>
      <c r="O17" s="228" t="str">
        <f t="shared" si="0"/>
        <v>r</v>
      </c>
      <c r="T17" s="68"/>
    </row>
    <row r="18" spans="1:20" s="1" customFormat="1" ht="22.5" customHeight="1">
      <c r="A18" s="163" t="s">
        <v>192</v>
      </c>
      <c r="B18" s="90"/>
      <c r="C18" s="131" t="s">
        <v>284</v>
      </c>
      <c r="D18" s="169">
        <v>1</v>
      </c>
      <c r="E18" s="169">
        <v>1</v>
      </c>
      <c r="F18" s="169">
        <v>1</v>
      </c>
      <c r="G18" s="236"/>
      <c r="H18" s="171">
        <f t="shared" ref="H18:H20" si="1">IF(ISERROR(F18/E18-1),"n/a",F18/E18-1)</f>
        <v>0</v>
      </c>
      <c r="I18" s="172" t="str">
        <f t="shared" ref="I18:I20" si="2">IF(ISNUMBER(H18),IF(ABS(H18)&lt;0.1,"a","i"),"3")</f>
        <v>a</v>
      </c>
      <c r="K18" s="229"/>
      <c r="L18" s="229"/>
      <c r="M18" s="68"/>
      <c r="N18" s="228" t="str">
        <f t="shared" si="0"/>
        <v>r</v>
      </c>
      <c r="O18" s="228" t="str">
        <f t="shared" si="0"/>
        <v>r</v>
      </c>
      <c r="T18" s="68"/>
    </row>
    <row r="19" spans="1:20" s="1" customFormat="1" ht="22.5" customHeight="1">
      <c r="A19" s="163"/>
      <c r="B19" s="90"/>
      <c r="C19" s="131" t="s">
        <v>290</v>
      </c>
      <c r="D19" s="169" t="s">
        <v>188</v>
      </c>
      <c r="E19" s="169" t="s">
        <v>188</v>
      </c>
      <c r="F19" s="169" t="s">
        <v>188</v>
      </c>
      <c r="G19" s="236"/>
      <c r="H19" s="171" t="str">
        <f t="shared" si="1"/>
        <v>n/a</v>
      </c>
      <c r="I19" s="172" t="str">
        <f t="shared" si="2"/>
        <v>3</v>
      </c>
      <c r="K19" s="229"/>
      <c r="L19" s="229"/>
      <c r="M19" s="68"/>
      <c r="N19" s="228" t="str">
        <f t="shared" si="0"/>
        <v>r</v>
      </c>
      <c r="O19" s="228" t="str">
        <f t="shared" si="0"/>
        <v>r</v>
      </c>
      <c r="T19" s="68"/>
    </row>
    <row r="20" spans="1:20" s="1" customFormat="1" ht="22.5" customHeight="1">
      <c r="A20" s="163"/>
      <c r="B20" s="90"/>
      <c r="C20" s="131" t="s">
        <v>291</v>
      </c>
      <c r="D20" s="169" t="s">
        <v>188</v>
      </c>
      <c r="E20" s="169" t="s">
        <v>188</v>
      </c>
      <c r="F20" s="169" t="s">
        <v>188</v>
      </c>
      <c r="G20" s="236"/>
      <c r="H20" s="171" t="str">
        <f t="shared" si="1"/>
        <v>n/a</v>
      </c>
      <c r="I20" s="172" t="str">
        <f t="shared" si="2"/>
        <v>3</v>
      </c>
      <c r="K20" s="229"/>
      <c r="L20" s="229"/>
      <c r="M20" s="68"/>
      <c r="N20" s="228" t="str">
        <f t="shared" si="0"/>
        <v>r</v>
      </c>
      <c r="O20" s="228" t="str">
        <f t="shared" si="0"/>
        <v>r</v>
      </c>
      <c r="T20" s="68"/>
    </row>
    <row r="21" spans="1:20" s="68" customFormat="1" ht="12" customHeight="1">
      <c r="A21" s="162"/>
      <c r="B21" s="168"/>
      <c r="C21" s="91"/>
      <c r="D21" s="91"/>
      <c r="E21" s="91"/>
      <c r="F21" s="91"/>
      <c r="G21" s="309"/>
      <c r="H21" s="175"/>
      <c r="I21" s="174"/>
      <c r="K21" s="91"/>
      <c r="L21" s="91"/>
      <c r="M21" s="211"/>
      <c r="N21" s="91"/>
      <c r="O21" s="91"/>
    </row>
    <row r="22" spans="1:20" s="1" customFormat="1" ht="25.5">
      <c r="A22" s="161" t="s">
        <v>190</v>
      </c>
      <c r="B22" s="90"/>
      <c r="C22" s="131" t="s">
        <v>244</v>
      </c>
      <c r="D22" s="169" t="s">
        <v>188</v>
      </c>
      <c r="E22" s="169" t="s">
        <v>188</v>
      </c>
      <c r="F22" s="169" t="s">
        <v>188</v>
      </c>
      <c r="G22" s="236"/>
      <c r="H22" s="171" t="str">
        <f t="shared" ref="H22:H24" si="3">IF(ISERROR(F22/E22-1),"n/a",F22/E22-1)</f>
        <v>n/a</v>
      </c>
      <c r="I22" s="172" t="str">
        <f t="shared" ref="I22:I24" si="4">IF(ISNUMBER(H22),IF(ABS(H22)&lt;0.1,"a","i"),"3")</f>
        <v>3</v>
      </c>
      <c r="K22" s="229"/>
      <c r="L22" s="229"/>
      <c r="M22" s="68"/>
      <c r="N22" s="228" t="str">
        <f t="shared" ref="N22:O25" si="5">IF(D22=K22,"a","r")</f>
        <v>r</v>
      </c>
      <c r="O22" s="228" t="str">
        <f t="shared" si="5"/>
        <v>r</v>
      </c>
      <c r="T22" s="68"/>
    </row>
    <row r="23" spans="1:20" s="1" customFormat="1" ht="22.5" customHeight="1">
      <c r="A23" s="163" t="s">
        <v>191</v>
      </c>
      <c r="B23" s="90"/>
      <c r="C23" s="131" t="s">
        <v>284</v>
      </c>
      <c r="D23" s="169">
        <v>29</v>
      </c>
      <c r="E23" s="169">
        <v>29</v>
      </c>
      <c r="F23" s="169">
        <v>29</v>
      </c>
      <c r="G23" s="236"/>
      <c r="H23" s="171">
        <f t="shared" si="3"/>
        <v>0</v>
      </c>
      <c r="I23" s="172" t="str">
        <f t="shared" si="4"/>
        <v>a</v>
      </c>
      <c r="K23" s="229"/>
      <c r="L23" s="229"/>
      <c r="M23" s="68"/>
      <c r="N23" s="228" t="str">
        <f t="shared" si="5"/>
        <v>r</v>
      </c>
      <c r="O23" s="228" t="str">
        <f t="shared" si="5"/>
        <v>r</v>
      </c>
      <c r="T23" s="68"/>
    </row>
    <row r="24" spans="1:20" s="1" customFormat="1" ht="22.5" customHeight="1">
      <c r="A24" s="163"/>
      <c r="B24" s="90"/>
      <c r="C24" s="131" t="s">
        <v>290</v>
      </c>
      <c r="D24" s="169" t="s">
        <v>188</v>
      </c>
      <c r="E24" s="169" t="s">
        <v>188</v>
      </c>
      <c r="F24" s="169" t="s">
        <v>188</v>
      </c>
      <c r="G24" s="236"/>
      <c r="H24" s="171" t="str">
        <f t="shared" si="3"/>
        <v>n/a</v>
      </c>
      <c r="I24" s="172" t="str">
        <f t="shared" si="4"/>
        <v>3</v>
      </c>
      <c r="K24" s="229"/>
      <c r="L24" s="229"/>
      <c r="M24" s="68"/>
      <c r="N24" s="228" t="str">
        <f t="shared" si="5"/>
        <v>r</v>
      </c>
      <c r="O24" s="228" t="str">
        <f t="shared" si="5"/>
        <v>r</v>
      </c>
      <c r="T24" s="68"/>
    </row>
    <row r="25" spans="1:20" s="1" customFormat="1" ht="22.5" customHeight="1">
      <c r="A25" s="163"/>
      <c r="B25" s="90"/>
      <c r="C25" s="131" t="s">
        <v>291</v>
      </c>
      <c r="D25" s="169" t="s">
        <v>188</v>
      </c>
      <c r="E25" s="169" t="s">
        <v>188</v>
      </c>
      <c r="F25" s="169" t="s">
        <v>188</v>
      </c>
      <c r="G25" s="236"/>
      <c r="H25" s="171" t="str">
        <f t="shared" ref="H25" si="6">IF(ISERROR(F25/E25-1),"n/a",F25/E25-1)</f>
        <v>n/a</v>
      </c>
      <c r="I25" s="172" t="str">
        <f t="shared" ref="I25" si="7">IF(ISNUMBER(H25),IF(ABS(H25)&lt;0.1,"a","i"),"3")</f>
        <v>3</v>
      </c>
      <c r="K25" s="229"/>
      <c r="L25" s="229"/>
      <c r="M25" s="68"/>
      <c r="N25" s="228" t="str">
        <f t="shared" si="5"/>
        <v>r</v>
      </c>
      <c r="O25" s="228" t="str">
        <f t="shared" si="5"/>
        <v>r</v>
      </c>
      <c r="T25" s="68"/>
    </row>
    <row r="26" spans="1:20" s="68" customFormat="1" ht="12" customHeight="1">
      <c r="A26" s="162"/>
      <c r="B26" s="168"/>
      <c r="C26" s="91"/>
      <c r="D26" s="91"/>
      <c r="E26" s="91"/>
      <c r="F26" s="91"/>
      <c r="G26" s="309"/>
      <c r="H26" s="175"/>
      <c r="I26" s="174"/>
      <c r="K26" s="74"/>
      <c r="L26" s="74"/>
      <c r="M26" s="210"/>
      <c r="N26" s="74"/>
      <c r="O26" s="74"/>
    </row>
    <row r="27" spans="1:20" s="1" customFormat="1" ht="150" customHeight="1">
      <c r="A27" s="415" t="s">
        <v>193</v>
      </c>
      <c r="B27" s="415"/>
      <c r="C27" s="90"/>
      <c r="D27" s="272" t="s">
        <v>188</v>
      </c>
      <c r="E27" s="272" t="s">
        <v>188</v>
      </c>
      <c r="F27" s="272" t="s">
        <v>188</v>
      </c>
      <c r="G27" s="273"/>
      <c r="H27" s="318"/>
      <c r="I27" s="318"/>
      <c r="K27" s="225"/>
      <c r="L27" s="225"/>
      <c r="M27" s="68"/>
      <c r="N27" s="228" t="str">
        <f>IF(D27=K27,"a","r")</f>
        <v>r</v>
      </c>
      <c r="O27" s="228" t="str">
        <f>IF(E27=L27,"a","r")</f>
        <v>r</v>
      </c>
      <c r="T27" s="68"/>
    </row>
    <row r="28" spans="1:20" s="1" customFormat="1" ht="18">
      <c r="A28" s="302"/>
      <c r="B28" s="303"/>
      <c r="C28" s="304"/>
      <c r="D28" s="305"/>
      <c r="E28" s="305"/>
      <c r="F28" s="305"/>
      <c r="G28" s="309"/>
      <c r="H28" s="175"/>
      <c r="I28" s="184"/>
      <c r="K28" s="104"/>
      <c r="L28" s="104"/>
      <c r="M28" s="209"/>
      <c r="N28" s="104"/>
      <c r="O28" s="104"/>
      <c r="T28" s="68"/>
    </row>
    <row r="29" spans="1:20" s="1" customFormat="1" ht="19.5" customHeight="1">
      <c r="A29" s="407" t="s">
        <v>245</v>
      </c>
      <c r="B29" s="408" t="s">
        <v>188</v>
      </c>
      <c r="C29" s="409"/>
      <c r="D29" s="311"/>
      <c r="E29" s="309"/>
      <c r="F29" s="309"/>
      <c r="G29" s="309"/>
      <c r="H29" s="179"/>
      <c r="I29" s="180"/>
      <c r="K29" s="170"/>
      <c r="L29" s="170"/>
      <c r="M29" s="170"/>
      <c r="N29" s="170"/>
      <c r="O29" s="170"/>
      <c r="T29" s="68"/>
    </row>
    <row r="30" spans="1:20" s="68" customFormat="1" ht="12" customHeight="1">
      <c r="A30" s="162"/>
      <c r="B30" s="168"/>
      <c r="C30" s="91"/>
      <c r="D30" s="308"/>
      <c r="E30" s="308"/>
      <c r="F30" s="308"/>
      <c r="G30" s="309"/>
      <c r="H30" s="173"/>
      <c r="I30" s="174"/>
      <c r="K30" s="105"/>
      <c r="L30" s="105"/>
      <c r="M30" s="210"/>
      <c r="N30" s="105"/>
      <c r="O30" s="105"/>
    </row>
    <row r="31" spans="1:20" s="1" customFormat="1" ht="30" customHeight="1">
      <c r="A31" s="161" t="s">
        <v>209</v>
      </c>
      <c r="B31" s="90"/>
      <c r="C31" s="167" t="s">
        <v>201</v>
      </c>
      <c r="D31" s="166" t="s">
        <v>210</v>
      </c>
      <c r="E31" s="166" t="s">
        <v>210</v>
      </c>
      <c r="F31" s="166" t="s">
        <v>210</v>
      </c>
      <c r="G31" s="236"/>
      <c r="H31" s="185" t="str">
        <f>IF(E31="selectable options","n/a",IF(ISERROR(F31=E31),"n/a",IF(F31&lt;&gt;E31,"varies from 2013 to 2014","no change")))</f>
        <v>n/a</v>
      </c>
      <c r="I31" s="172" t="str">
        <f>IF(H31="no change","a",IF(H31="varies from 2013 to 2014","i","3"))</f>
        <v>3</v>
      </c>
      <c r="K31" s="227"/>
      <c r="L31" s="227"/>
      <c r="M31" s="68"/>
      <c r="N31" s="228" t="str">
        <f>IF(D31=K31,"a","r")</f>
        <v>r</v>
      </c>
      <c r="O31" s="228" t="str">
        <f>IF(E31=L31,"a","r")</f>
        <v>r</v>
      </c>
      <c r="T31" s="68"/>
    </row>
    <row r="32" spans="1:20" s="68" customFormat="1" ht="12" customHeight="1">
      <c r="A32" s="162"/>
      <c r="B32" s="168"/>
      <c r="C32" s="91"/>
      <c r="D32" s="91"/>
      <c r="E32" s="91"/>
      <c r="F32" s="91"/>
      <c r="G32" s="309"/>
      <c r="H32" s="173"/>
      <c r="I32" s="174"/>
      <c r="K32" s="91"/>
      <c r="L32" s="91"/>
      <c r="M32" s="211"/>
      <c r="N32" s="91"/>
      <c r="O32" s="91"/>
    </row>
    <row r="33" spans="1:20" s="1" customFormat="1" ht="25.5">
      <c r="A33" s="161" t="s">
        <v>189</v>
      </c>
      <c r="B33" s="90"/>
      <c r="C33" s="131" t="s">
        <v>244</v>
      </c>
      <c r="D33" s="169">
        <v>1</v>
      </c>
      <c r="E33" s="169">
        <v>1</v>
      </c>
      <c r="F33" s="169">
        <v>1</v>
      </c>
      <c r="G33" s="236"/>
      <c r="H33" s="171">
        <f>IF(ISERROR(F33/E33-1),"n/a",F33/E33-1)</f>
        <v>0</v>
      </c>
      <c r="I33" s="172" t="str">
        <f>IF(ISNUMBER(H33),IF(ABS(H33)&lt;0.1,"a","i"),"3")</f>
        <v>a</v>
      </c>
      <c r="K33" s="229"/>
      <c r="L33" s="229"/>
      <c r="M33" s="68"/>
      <c r="N33" s="228" t="str">
        <f t="shared" ref="N33:O36" si="8">IF(D33=K33,"a","r")</f>
        <v>r</v>
      </c>
      <c r="O33" s="228" t="str">
        <f t="shared" si="8"/>
        <v>r</v>
      </c>
      <c r="T33" s="68"/>
    </row>
    <row r="34" spans="1:20" s="1" customFormat="1" ht="22.5" customHeight="1">
      <c r="A34" s="163" t="s">
        <v>192</v>
      </c>
      <c r="B34" s="90"/>
      <c r="C34" s="131" t="s">
        <v>284</v>
      </c>
      <c r="D34" s="169">
        <v>1</v>
      </c>
      <c r="E34" s="169">
        <v>1</v>
      </c>
      <c r="F34" s="169">
        <v>1</v>
      </c>
      <c r="G34" s="236"/>
      <c r="H34" s="171">
        <f t="shared" ref="H34:H36" si="9">IF(ISERROR(F34/E34-1),"n/a",F34/E34-1)</f>
        <v>0</v>
      </c>
      <c r="I34" s="172" t="str">
        <f t="shared" ref="I34:I36" si="10">IF(ISNUMBER(H34),IF(ABS(H34)&lt;0.1,"a","i"),"3")</f>
        <v>a</v>
      </c>
      <c r="K34" s="229"/>
      <c r="L34" s="229"/>
      <c r="M34" s="68"/>
      <c r="N34" s="228" t="str">
        <f t="shared" si="8"/>
        <v>r</v>
      </c>
      <c r="O34" s="228" t="str">
        <f t="shared" si="8"/>
        <v>r</v>
      </c>
      <c r="T34" s="68"/>
    </row>
    <row r="35" spans="1:20" s="1" customFormat="1" ht="22.5" customHeight="1">
      <c r="A35" s="163"/>
      <c r="B35" s="90"/>
      <c r="C35" s="131" t="s">
        <v>290</v>
      </c>
      <c r="D35" s="169" t="s">
        <v>188</v>
      </c>
      <c r="E35" s="169" t="s">
        <v>188</v>
      </c>
      <c r="F35" s="169" t="s">
        <v>188</v>
      </c>
      <c r="G35" s="236"/>
      <c r="H35" s="171" t="str">
        <f t="shared" si="9"/>
        <v>n/a</v>
      </c>
      <c r="I35" s="172" t="str">
        <f t="shared" si="10"/>
        <v>3</v>
      </c>
      <c r="K35" s="229"/>
      <c r="L35" s="229"/>
      <c r="M35" s="68"/>
      <c r="N35" s="228" t="str">
        <f t="shared" si="8"/>
        <v>r</v>
      </c>
      <c r="O35" s="228" t="str">
        <f t="shared" si="8"/>
        <v>r</v>
      </c>
      <c r="T35" s="68"/>
    </row>
    <row r="36" spans="1:20" s="1" customFormat="1" ht="22.5" customHeight="1">
      <c r="A36" s="163"/>
      <c r="B36" s="90"/>
      <c r="C36" s="131" t="s">
        <v>291</v>
      </c>
      <c r="D36" s="169" t="s">
        <v>188</v>
      </c>
      <c r="E36" s="169" t="s">
        <v>188</v>
      </c>
      <c r="F36" s="169" t="s">
        <v>188</v>
      </c>
      <c r="G36" s="236"/>
      <c r="H36" s="171" t="str">
        <f t="shared" si="9"/>
        <v>n/a</v>
      </c>
      <c r="I36" s="172" t="str">
        <f t="shared" si="10"/>
        <v>3</v>
      </c>
      <c r="K36" s="229"/>
      <c r="L36" s="229"/>
      <c r="M36" s="68"/>
      <c r="N36" s="228" t="str">
        <f t="shared" si="8"/>
        <v>r</v>
      </c>
      <c r="O36" s="228" t="str">
        <f t="shared" si="8"/>
        <v>r</v>
      </c>
      <c r="T36" s="68"/>
    </row>
    <row r="37" spans="1:20" s="68" customFormat="1" ht="12" customHeight="1">
      <c r="A37" s="162"/>
      <c r="B37" s="168"/>
      <c r="C37" s="91"/>
      <c r="D37" s="91"/>
      <c r="E37" s="91"/>
      <c r="F37" s="91"/>
      <c r="G37" s="309"/>
      <c r="H37" s="175"/>
      <c r="I37" s="174"/>
      <c r="K37" s="91"/>
      <c r="L37" s="91"/>
      <c r="M37" s="211"/>
      <c r="N37" s="91"/>
      <c r="O37" s="91"/>
    </row>
    <row r="38" spans="1:20" s="1" customFormat="1" ht="25.5">
      <c r="A38" s="161" t="s">
        <v>190</v>
      </c>
      <c r="B38" s="90"/>
      <c r="C38" s="131" t="s">
        <v>244</v>
      </c>
      <c r="D38" s="169" t="s">
        <v>188</v>
      </c>
      <c r="E38" s="169" t="s">
        <v>188</v>
      </c>
      <c r="F38" s="169" t="s">
        <v>188</v>
      </c>
      <c r="G38" s="236"/>
      <c r="H38" s="171" t="str">
        <f t="shared" ref="H38:H41" si="11">IF(ISERROR(F38/E38-1),"n/a",F38/E38-1)</f>
        <v>n/a</v>
      </c>
      <c r="I38" s="172" t="str">
        <f t="shared" ref="I38:I41" si="12">IF(ISNUMBER(H38),IF(ABS(H38)&lt;0.1,"a","i"),"3")</f>
        <v>3</v>
      </c>
      <c r="K38" s="229"/>
      <c r="L38" s="229"/>
      <c r="M38" s="68"/>
      <c r="N38" s="228" t="str">
        <f t="shared" ref="N38:O41" si="13">IF(D38=K38,"a","r")</f>
        <v>r</v>
      </c>
      <c r="O38" s="228" t="str">
        <f t="shared" si="13"/>
        <v>r</v>
      </c>
      <c r="T38" s="68"/>
    </row>
    <row r="39" spans="1:20" s="1" customFormat="1" ht="22.5" customHeight="1">
      <c r="A39" s="163" t="s">
        <v>191</v>
      </c>
      <c r="B39" s="90"/>
      <c r="C39" s="131" t="s">
        <v>284</v>
      </c>
      <c r="D39" s="169" t="s">
        <v>188</v>
      </c>
      <c r="E39" s="169" t="s">
        <v>188</v>
      </c>
      <c r="F39" s="169" t="s">
        <v>188</v>
      </c>
      <c r="G39" s="236"/>
      <c r="H39" s="171" t="str">
        <f t="shared" si="11"/>
        <v>n/a</v>
      </c>
      <c r="I39" s="172" t="str">
        <f t="shared" si="12"/>
        <v>3</v>
      </c>
      <c r="K39" s="229"/>
      <c r="L39" s="229"/>
      <c r="M39" s="68"/>
      <c r="N39" s="228" t="str">
        <f t="shared" si="13"/>
        <v>r</v>
      </c>
      <c r="O39" s="228" t="str">
        <f t="shared" si="13"/>
        <v>r</v>
      </c>
      <c r="T39" s="68"/>
    </row>
    <row r="40" spans="1:20" s="1" customFormat="1" ht="22.5" customHeight="1">
      <c r="A40" s="163"/>
      <c r="B40" s="90"/>
      <c r="C40" s="131" t="s">
        <v>290</v>
      </c>
      <c r="D40" s="169" t="s">
        <v>188</v>
      </c>
      <c r="E40" s="169" t="s">
        <v>188</v>
      </c>
      <c r="F40" s="169" t="s">
        <v>188</v>
      </c>
      <c r="G40" s="236"/>
      <c r="H40" s="171" t="str">
        <f t="shared" si="11"/>
        <v>n/a</v>
      </c>
      <c r="I40" s="172" t="str">
        <f t="shared" si="12"/>
        <v>3</v>
      </c>
      <c r="K40" s="229"/>
      <c r="L40" s="229"/>
      <c r="M40" s="68"/>
      <c r="N40" s="228" t="str">
        <f t="shared" si="13"/>
        <v>r</v>
      </c>
      <c r="O40" s="228" t="str">
        <f t="shared" si="13"/>
        <v>r</v>
      </c>
      <c r="T40" s="68"/>
    </row>
    <row r="41" spans="1:20" s="1" customFormat="1" ht="22.5" customHeight="1">
      <c r="A41" s="163"/>
      <c r="B41" s="90"/>
      <c r="C41" s="131" t="s">
        <v>291</v>
      </c>
      <c r="D41" s="169" t="s">
        <v>188</v>
      </c>
      <c r="E41" s="169" t="s">
        <v>188</v>
      </c>
      <c r="F41" s="169" t="s">
        <v>188</v>
      </c>
      <c r="G41" s="236"/>
      <c r="H41" s="171" t="str">
        <f t="shared" si="11"/>
        <v>n/a</v>
      </c>
      <c r="I41" s="172" t="str">
        <f t="shared" si="12"/>
        <v>3</v>
      </c>
      <c r="K41" s="229"/>
      <c r="L41" s="229"/>
      <c r="M41" s="68"/>
      <c r="N41" s="228" t="str">
        <f t="shared" si="13"/>
        <v>r</v>
      </c>
      <c r="O41" s="228" t="str">
        <f t="shared" si="13"/>
        <v>r</v>
      </c>
      <c r="T41" s="68"/>
    </row>
    <row r="42" spans="1:20" s="68" customFormat="1" ht="12" customHeight="1">
      <c r="A42" s="162"/>
      <c r="B42" s="168"/>
      <c r="C42" s="91"/>
      <c r="D42" s="91"/>
      <c r="E42" s="91"/>
      <c r="F42" s="91"/>
      <c r="G42" s="309"/>
      <c r="H42" s="175"/>
      <c r="I42" s="174"/>
      <c r="K42" s="74"/>
      <c r="L42" s="74"/>
      <c r="M42" s="210"/>
      <c r="N42" s="74"/>
      <c r="O42" s="74"/>
    </row>
    <row r="43" spans="1:20" s="1" customFormat="1" ht="150" customHeight="1">
      <c r="A43" s="415" t="s">
        <v>193</v>
      </c>
      <c r="B43" s="415"/>
      <c r="C43" s="90"/>
      <c r="D43" s="272" t="s">
        <v>188</v>
      </c>
      <c r="E43" s="272" t="s">
        <v>188</v>
      </c>
      <c r="F43" s="272" t="s">
        <v>188</v>
      </c>
      <c r="G43" s="273"/>
      <c r="H43" s="318"/>
      <c r="I43" s="318"/>
      <c r="K43" s="225"/>
      <c r="L43" s="225"/>
      <c r="M43" s="68"/>
      <c r="N43" s="228" t="str">
        <f>IF(D43=K43,"a","r")</f>
        <v>r</v>
      </c>
      <c r="O43" s="228" t="str">
        <f>IF(E43=L43,"a","r")</f>
        <v>r</v>
      </c>
      <c r="T43" s="68"/>
    </row>
    <row r="44" spans="1:20" s="1" customFormat="1" ht="18">
      <c r="A44" s="302"/>
      <c r="B44" s="303"/>
      <c r="C44" s="304"/>
      <c r="D44" s="305"/>
      <c r="E44" s="305"/>
      <c r="F44" s="305"/>
      <c r="G44" s="309"/>
      <c r="H44" s="175"/>
      <c r="I44" s="184"/>
      <c r="K44" s="104"/>
      <c r="L44" s="104"/>
      <c r="M44" s="209"/>
      <c r="N44" s="104"/>
      <c r="O44" s="104"/>
      <c r="T44" s="68"/>
    </row>
    <row r="45" spans="1:20" s="1" customFormat="1" ht="19.5" customHeight="1">
      <c r="A45" s="407" t="s">
        <v>246</v>
      </c>
      <c r="B45" s="408" t="s">
        <v>188</v>
      </c>
      <c r="C45" s="409"/>
      <c r="D45" s="311"/>
      <c r="E45" s="179"/>
      <c r="F45" s="179"/>
      <c r="G45" s="179"/>
      <c r="H45" s="179"/>
      <c r="I45" s="180"/>
      <c r="K45" s="170"/>
      <c r="L45" s="170"/>
      <c r="M45" s="170"/>
      <c r="N45" s="170"/>
      <c r="O45" s="170"/>
      <c r="T45" s="68"/>
    </row>
    <row r="46" spans="1:20" s="68" customFormat="1" ht="12" customHeight="1">
      <c r="A46" s="162"/>
      <c r="B46" s="168"/>
      <c r="C46" s="91"/>
      <c r="D46" s="308"/>
      <c r="E46" s="308"/>
      <c r="F46" s="308"/>
      <c r="G46" s="309"/>
      <c r="H46" s="173"/>
      <c r="I46" s="174"/>
      <c r="K46" s="105"/>
      <c r="L46" s="105"/>
      <c r="M46" s="210"/>
      <c r="N46" s="105"/>
      <c r="O46" s="105"/>
    </row>
    <row r="47" spans="1:20" s="1" customFormat="1" ht="30" customHeight="1">
      <c r="A47" s="161" t="s">
        <v>209</v>
      </c>
      <c r="B47" s="90"/>
      <c r="C47" s="167" t="s">
        <v>201</v>
      </c>
      <c r="D47" s="166" t="s">
        <v>210</v>
      </c>
      <c r="E47" s="166" t="s">
        <v>210</v>
      </c>
      <c r="F47" s="166" t="s">
        <v>210</v>
      </c>
      <c r="G47" s="236"/>
      <c r="H47" s="185" t="str">
        <f>IF(E47="selectable options","n/a",IF(ISERROR(F47=E47),"n/a",IF(F47&lt;&gt;E47,"varies from 2013 to 2014","no change")))</f>
        <v>n/a</v>
      </c>
      <c r="I47" s="172" t="str">
        <f>IF(H47="no change","a",IF(H47="varies from 2013 to 2014","i","3"))</f>
        <v>3</v>
      </c>
      <c r="K47" s="227"/>
      <c r="L47" s="227"/>
      <c r="M47" s="68"/>
      <c r="N47" s="228" t="str">
        <f>IF(D47=K47,"a","r")</f>
        <v>r</v>
      </c>
      <c r="O47" s="228" t="str">
        <f>IF(E47=L47,"a","r")</f>
        <v>r</v>
      </c>
      <c r="T47" s="68"/>
    </row>
    <row r="48" spans="1:20" s="68" customFormat="1" ht="12" customHeight="1">
      <c r="A48" s="162"/>
      <c r="B48" s="168"/>
      <c r="C48" s="91"/>
      <c r="D48" s="91"/>
      <c r="E48" s="91"/>
      <c r="F48" s="91"/>
      <c r="G48" s="309"/>
      <c r="H48" s="173"/>
      <c r="I48" s="174"/>
      <c r="K48" s="91"/>
      <c r="L48" s="91"/>
      <c r="M48" s="211"/>
      <c r="N48" s="91"/>
      <c r="O48" s="91"/>
    </row>
    <row r="49" spans="1:20" s="1" customFormat="1" ht="25.5">
      <c r="A49" s="161" t="s">
        <v>189</v>
      </c>
      <c r="B49" s="90"/>
      <c r="C49" s="131" t="s">
        <v>244</v>
      </c>
      <c r="D49" s="169">
        <v>1</v>
      </c>
      <c r="E49" s="169">
        <v>1</v>
      </c>
      <c r="F49" s="169">
        <v>1</v>
      </c>
      <c r="G49" s="236"/>
      <c r="H49" s="171">
        <f>IF(ISERROR(F49/E49-1),"n/a",F49/E49-1)</f>
        <v>0</v>
      </c>
      <c r="I49" s="172" t="str">
        <f>IF(ISNUMBER(H49),IF(ABS(H49)&lt;0.1,"a","i"),"3")</f>
        <v>a</v>
      </c>
      <c r="K49" s="229"/>
      <c r="L49" s="229"/>
      <c r="M49" s="68"/>
      <c r="N49" s="228" t="str">
        <f t="shared" ref="N49:O52" si="14">IF(D49=K49,"a","r")</f>
        <v>r</v>
      </c>
      <c r="O49" s="228" t="str">
        <f t="shared" si="14"/>
        <v>r</v>
      </c>
      <c r="T49" s="68"/>
    </row>
    <row r="50" spans="1:20" s="1" customFormat="1" ht="22.5" customHeight="1">
      <c r="A50" s="163" t="s">
        <v>192</v>
      </c>
      <c r="B50" s="90"/>
      <c r="C50" s="131" t="s">
        <v>284</v>
      </c>
      <c r="D50" s="169">
        <v>1</v>
      </c>
      <c r="E50" s="169">
        <v>1</v>
      </c>
      <c r="F50" s="169">
        <v>1</v>
      </c>
      <c r="G50" s="236"/>
      <c r="H50" s="171">
        <f t="shared" ref="H50:H52" si="15">IF(ISERROR(F50/E50-1),"n/a",F50/E50-1)</f>
        <v>0</v>
      </c>
      <c r="I50" s="172" t="str">
        <f t="shared" ref="I50:I52" si="16">IF(ISNUMBER(H50),IF(ABS(H50)&lt;0.1,"a","i"),"3")</f>
        <v>a</v>
      </c>
      <c r="K50" s="229"/>
      <c r="L50" s="229"/>
      <c r="M50" s="68"/>
      <c r="N50" s="228" t="str">
        <f t="shared" si="14"/>
        <v>r</v>
      </c>
      <c r="O50" s="228" t="str">
        <f t="shared" si="14"/>
        <v>r</v>
      </c>
      <c r="T50" s="68"/>
    </row>
    <row r="51" spans="1:20" s="1" customFormat="1" ht="22.5" customHeight="1">
      <c r="A51" s="163"/>
      <c r="B51" s="90"/>
      <c r="C51" s="131" t="s">
        <v>290</v>
      </c>
      <c r="D51" s="169" t="s">
        <v>188</v>
      </c>
      <c r="E51" s="169" t="s">
        <v>188</v>
      </c>
      <c r="F51" s="169" t="s">
        <v>188</v>
      </c>
      <c r="G51" s="236"/>
      <c r="H51" s="171" t="str">
        <f t="shared" si="15"/>
        <v>n/a</v>
      </c>
      <c r="I51" s="172" t="str">
        <f t="shared" si="16"/>
        <v>3</v>
      </c>
      <c r="K51" s="229"/>
      <c r="L51" s="229"/>
      <c r="M51" s="68"/>
      <c r="N51" s="228" t="str">
        <f t="shared" si="14"/>
        <v>r</v>
      </c>
      <c r="O51" s="228" t="str">
        <f t="shared" si="14"/>
        <v>r</v>
      </c>
      <c r="T51" s="68"/>
    </row>
    <row r="52" spans="1:20" s="1" customFormat="1" ht="22.5" customHeight="1">
      <c r="A52" s="163"/>
      <c r="B52" s="90"/>
      <c r="C52" s="131" t="s">
        <v>291</v>
      </c>
      <c r="D52" s="169" t="s">
        <v>188</v>
      </c>
      <c r="E52" s="169" t="s">
        <v>188</v>
      </c>
      <c r="F52" s="169" t="s">
        <v>188</v>
      </c>
      <c r="G52" s="236"/>
      <c r="H52" s="171" t="str">
        <f t="shared" si="15"/>
        <v>n/a</v>
      </c>
      <c r="I52" s="172" t="str">
        <f t="shared" si="16"/>
        <v>3</v>
      </c>
      <c r="K52" s="229"/>
      <c r="L52" s="229"/>
      <c r="M52" s="68"/>
      <c r="N52" s="228" t="str">
        <f t="shared" si="14"/>
        <v>r</v>
      </c>
      <c r="O52" s="228" t="str">
        <f t="shared" si="14"/>
        <v>r</v>
      </c>
      <c r="T52" s="68"/>
    </row>
    <row r="53" spans="1:20" s="68" customFormat="1" ht="12" customHeight="1">
      <c r="A53" s="162"/>
      <c r="B53" s="168"/>
      <c r="C53" s="91"/>
      <c r="D53" s="91"/>
      <c r="E53" s="91"/>
      <c r="F53" s="91"/>
      <c r="G53" s="309"/>
      <c r="H53" s="175"/>
      <c r="I53" s="174"/>
      <c r="K53" s="91"/>
      <c r="L53" s="91"/>
      <c r="M53" s="211"/>
      <c r="N53" s="91"/>
      <c r="O53" s="91"/>
    </row>
    <row r="54" spans="1:20" s="1" customFormat="1" ht="25.5">
      <c r="A54" s="161" t="s">
        <v>190</v>
      </c>
      <c r="B54" s="90"/>
      <c r="C54" s="131" t="s">
        <v>244</v>
      </c>
      <c r="D54" s="169">
        <v>1</v>
      </c>
      <c r="E54" s="169">
        <v>1</v>
      </c>
      <c r="F54" s="169">
        <v>1</v>
      </c>
      <c r="G54" s="236"/>
      <c r="H54" s="171">
        <f t="shared" ref="H54:H57" si="17">IF(ISERROR(F54/E54-1),"n/a",F54/E54-1)</f>
        <v>0</v>
      </c>
      <c r="I54" s="172" t="str">
        <f t="shared" ref="I54:I57" si="18">IF(ISNUMBER(H54),IF(ABS(H54)&lt;0.1,"a","i"),"3")</f>
        <v>a</v>
      </c>
      <c r="K54" s="229"/>
      <c r="L54" s="229"/>
      <c r="M54" s="68"/>
      <c r="N54" s="228" t="str">
        <f t="shared" ref="N54:O57" si="19">IF(D54=K54,"a","r")</f>
        <v>r</v>
      </c>
      <c r="O54" s="228" t="str">
        <f t="shared" si="19"/>
        <v>r</v>
      </c>
      <c r="T54" s="68"/>
    </row>
    <row r="55" spans="1:20" s="1" customFormat="1" ht="22.5" customHeight="1">
      <c r="A55" s="163" t="s">
        <v>191</v>
      </c>
      <c r="B55" s="90"/>
      <c r="C55" s="131" t="s">
        <v>284</v>
      </c>
      <c r="D55" s="169">
        <v>1</v>
      </c>
      <c r="E55" s="169">
        <v>1</v>
      </c>
      <c r="F55" s="169">
        <v>1</v>
      </c>
      <c r="G55" s="236"/>
      <c r="H55" s="171">
        <f t="shared" si="17"/>
        <v>0</v>
      </c>
      <c r="I55" s="172" t="str">
        <f t="shared" si="18"/>
        <v>a</v>
      </c>
      <c r="K55" s="229"/>
      <c r="L55" s="229"/>
      <c r="M55" s="68"/>
      <c r="N55" s="228" t="str">
        <f t="shared" si="19"/>
        <v>r</v>
      </c>
      <c r="O55" s="228" t="str">
        <f t="shared" si="19"/>
        <v>r</v>
      </c>
      <c r="T55" s="68"/>
    </row>
    <row r="56" spans="1:20" s="1" customFormat="1" ht="22.5" customHeight="1">
      <c r="A56" s="163"/>
      <c r="B56" s="90"/>
      <c r="C56" s="131" t="s">
        <v>290</v>
      </c>
      <c r="D56" s="169" t="s">
        <v>188</v>
      </c>
      <c r="E56" s="169" t="s">
        <v>188</v>
      </c>
      <c r="F56" s="169" t="s">
        <v>188</v>
      </c>
      <c r="G56" s="236"/>
      <c r="H56" s="171" t="str">
        <f t="shared" si="17"/>
        <v>n/a</v>
      </c>
      <c r="I56" s="172" t="str">
        <f t="shared" si="18"/>
        <v>3</v>
      </c>
      <c r="K56" s="229"/>
      <c r="L56" s="229"/>
      <c r="M56" s="68"/>
      <c r="N56" s="228" t="str">
        <f t="shared" si="19"/>
        <v>r</v>
      </c>
      <c r="O56" s="228" t="str">
        <f t="shared" si="19"/>
        <v>r</v>
      </c>
      <c r="T56" s="68"/>
    </row>
    <row r="57" spans="1:20" s="1" customFormat="1" ht="22.5" customHeight="1">
      <c r="A57" s="163"/>
      <c r="B57" s="90"/>
      <c r="C57" s="131" t="s">
        <v>291</v>
      </c>
      <c r="D57" s="169" t="s">
        <v>188</v>
      </c>
      <c r="E57" s="169" t="s">
        <v>188</v>
      </c>
      <c r="F57" s="169" t="s">
        <v>188</v>
      </c>
      <c r="G57" s="236"/>
      <c r="H57" s="171" t="str">
        <f t="shared" si="17"/>
        <v>n/a</v>
      </c>
      <c r="I57" s="172" t="str">
        <f t="shared" si="18"/>
        <v>3</v>
      </c>
      <c r="K57" s="229"/>
      <c r="L57" s="229"/>
      <c r="M57" s="68"/>
      <c r="N57" s="228" t="str">
        <f t="shared" si="19"/>
        <v>r</v>
      </c>
      <c r="O57" s="228" t="str">
        <f t="shared" si="19"/>
        <v>r</v>
      </c>
      <c r="T57" s="68"/>
    </row>
    <row r="58" spans="1:20" s="68" customFormat="1" ht="12" customHeight="1">
      <c r="A58" s="162"/>
      <c r="B58" s="168"/>
      <c r="C58" s="91"/>
      <c r="D58" s="91"/>
      <c r="E58" s="91"/>
      <c r="F58" s="91"/>
      <c r="G58" s="309"/>
      <c r="H58" s="175"/>
      <c r="I58" s="174"/>
      <c r="K58" s="74"/>
      <c r="L58" s="74"/>
      <c r="M58" s="210"/>
      <c r="N58" s="74"/>
      <c r="O58" s="74"/>
    </row>
    <row r="59" spans="1:20" s="1" customFormat="1" ht="150" customHeight="1">
      <c r="A59" s="415" t="s">
        <v>193</v>
      </c>
      <c r="B59" s="415"/>
      <c r="C59" s="90"/>
      <c r="D59" s="272" t="s">
        <v>188</v>
      </c>
      <c r="E59" s="272" t="s">
        <v>188</v>
      </c>
      <c r="F59" s="272" t="s">
        <v>188</v>
      </c>
      <c r="G59" s="273"/>
      <c r="H59" s="318"/>
      <c r="I59" s="318"/>
      <c r="K59" s="225"/>
      <c r="L59" s="225"/>
      <c r="M59" s="68"/>
      <c r="N59" s="228" t="str">
        <f>IF(D59=K59,"a","r")</f>
        <v>r</v>
      </c>
      <c r="O59" s="228" t="str">
        <f>IF(E59=L59,"a","r")</f>
        <v>r</v>
      </c>
      <c r="T59" s="68"/>
    </row>
    <row r="60" spans="1:20" s="1" customFormat="1" ht="18">
      <c r="A60" s="302"/>
      <c r="B60" s="303"/>
      <c r="C60" s="304"/>
      <c r="D60" s="305"/>
      <c r="E60" s="305"/>
      <c r="F60" s="305"/>
      <c r="G60" s="309"/>
      <c r="H60" s="175"/>
      <c r="I60" s="184"/>
      <c r="K60" s="104"/>
      <c r="L60" s="104"/>
      <c r="M60" s="209"/>
      <c r="N60" s="104"/>
      <c r="O60" s="104"/>
      <c r="T60" s="68"/>
    </row>
    <row r="61" spans="1:20" s="1" customFormat="1" ht="19.5" customHeight="1">
      <c r="A61" s="407" t="s">
        <v>247</v>
      </c>
      <c r="B61" s="408" t="s">
        <v>188</v>
      </c>
      <c r="C61" s="409"/>
      <c r="D61" s="311"/>
      <c r="E61" s="179"/>
      <c r="F61" s="179"/>
      <c r="G61" s="179"/>
      <c r="H61" s="179"/>
      <c r="I61" s="180"/>
      <c r="K61" s="170"/>
      <c r="L61" s="170"/>
      <c r="M61" s="170"/>
      <c r="N61" s="170"/>
      <c r="O61" s="170"/>
      <c r="T61" s="68"/>
    </row>
    <row r="62" spans="1:20" s="68" customFormat="1" ht="12" customHeight="1">
      <c r="A62" s="162"/>
      <c r="B62" s="168"/>
      <c r="C62" s="91"/>
      <c r="D62" s="308"/>
      <c r="E62" s="308"/>
      <c r="F62" s="308"/>
      <c r="G62" s="309"/>
      <c r="H62" s="173"/>
      <c r="I62" s="174"/>
      <c r="K62" s="105"/>
      <c r="L62" s="105"/>
      <c r="M62" s="210"/>
      <c r="N62" s="105"/>
      <c r="O62" s="105"/>
    </row>
    <row r="63" spans="1:20" s="1" customFormat="1" ht="30" customHeight="1">
      <c r="A63" s="161" t="s">
        <v>209</v>
      </c>
      <c r="B63" s="90"/>
      <c r="C63" s="167" t="s">
        <v>201</v>
      </c>
      <c r="D63" s="166" t="s">
        <v>210</v>
      </c>
      <c r="E63" s="166" t="s">
        <v>210</v>
      </c>
      <c r="F63" s="166" t="s">
        <v>210</v>
      </c>
      <c r="G63" s="236"/>
      <c r="H63" s="185" t="str">
        <f>IF(E63="selectable options","n/a",IF(ISERROR(F63=E63),"n/a",IF(F63&lt;&gt;E63,"varies from 2013 to 2014","no change")))</f>
        <v>n/a</v>
      </c>
      <c r="I63" s="172" t="str">
        <f>IF(H63="no change","a",IF(H63="varies from 2013 to 2014","i","3"))</f>
        <v>3</v>
      </c>
      <c r="K63" s="227"/>
      <c r="L63" s="227"/>
      <c r="M63" s="68"/>
      <c r="N63" s="228" t="str">
        <f>IF(D63=K63,"a","r")</f>
        <v>r</v>
      </c>
      <c r="O63" s="228" t="str">
        <f>IF(E63=L63,"a","r")</f>
        <v>r</v>
      </c>
      <c r="T63" s="68"/>
    </row>
    <row r="64" spans="1:20" s="68" customFormat="1" ht="12" customHeight="1">
      <c r="A64" s="162"/>
      <c r="B64" s="168"/>
      <c r="C64" s="91"/>
      <c r="D64" s="91"/>
      <c r="E64" s="91"/>
      <c r="F64" s="91"/>
      <c r="G64" s="309"/>
      <c r="H64" s="173"/>
      <c r="I64" s="174"/>
      <c r="K64" s="91"/>
      <c r="L64" s="91"/>
      <c r="M64" s="211"/>
      <c r="N64" s="91"/>
      <c r="O64" s="91"/>
    </row>
    <row r="65" spans="1:20" s="1" customFormat="1" ht="25.5">
      <c r="A65" s="161" t="s">
        <v>189</v>
      </c>
      <c r="B65" s="90"/>
      <c r="C65" s="131" t="s">
        <v>244</v>
      </c>
      <c r="D65" s="169">
        <v>1</v>
      </c>
      <c r="E65" s="169">
        <v>1</v>
      </c>
      <c r="F65" s="169">
        <v>1</v>
      </c>
      <c r="G65" s="236"/>
      <c r="H65" s="171">
        <f>IF(ISERROR(F65/E65-1),"n/a",F65/E65-1)</f>
        <v>0</v>
      </c>
      <c r="I65" s="172" t="str">
        <f>IF(ISNUMBER(H65),IF(ABS(H65)&lt;0.1,"a","i"),"3")</f>
        <v>a</v>
      </c>
      <c r="K65" s="229"/>
      <c r="L65" s="229"/>
      <c r="M65" s="68"/>
      <c r="N65" s="228" t="str">
        <f t="shared" ref="N65:O68" si="20">IF(D65=K65,"a","r")</f>
        <v>r</v>
      </c>
      <c r="O65" s="228" t="str">
        <f t="shared" si="20"/>
        <v>r</v>
      </c>
      <c r="T65" s="68"/>
    </row>
    <row r="66" spans="1:20" s="1" customFormat="1" ht="22.5" customHeight="1">
      <c r="A66" s="163" t="s">
        <v>192</v>
      </c>
      <c r="B66" s="90"/>
      <c r="C66" s="131" t="s">
        <v>284</v>
      </c>
      <c r="D66" s="169">
        <v>1</v>
      </c>
      <c r="E66" s="169">
        <v>1</v>
      </c>
      <c r="F66" s="169">
        <v>1</v>
      </c>
      <c r="G66" s="236"/>
      <c r="H66" s="171">
        <f t="shared" ref="H66:H68" si="21">IF(ISERROR(F66/E66-1),"n/a",F66/E66-1)</f>
        <v>0</v>
      </c>
      <c r="I66" s="172" t="str">
        <f t="shared" ref="I66:I68" si="22">IF(ISNUMBER(H66),IF(ABS(H66)&lt;0.1,"a","i"),"3")</f>
        <v>a</v>
      </c>
      <c r="K66" s="229"/>
      <c r="L66" s="229"/>
      <c r="M66" s="68"/>
      <c r="N66" s="228" t="str">
        <f t="shared" si="20"/>
        <v>r</v>
      </c>
      <c r="O66" s="228" t="str">
        <f t="shared" si="20"/>
        <v>r</v>
      </c>
      <c r="T66" s="68"/>
    </row>
    <row r="67" spans="1:20" s="1" customFormat="1" ht="22.5" customHeight="1">
      <c r="A67" s="163"/>
      <c r="B67" s="90"/>
      <c r="C67" s="131" t="s">
        <v>290</v>
      </c>
      <c r="D67" s="169" t="s">
        <v>188</v>
      </c>
      <c r="E67" s="169" t="s">
        <v>188</v>
      </c>
      <c r="F67" s="169" t="s">
        <v>188</v>
      </c>
      <c r="G67" s="236"/>
      <c r="H67" s="171" t="str">
        <f t="shared" si="21"/>
        <v>n/a</v>
      </c>
      <c r="I67" s="172" t="str">
        <f t="shared" si="22"/>
        <v>3</v>
      </c>
      <c r="K67" s="229"/>
      <c r="L67" s="229"/>
      <c r="M67" s="68"/>
      <c r="N67" s="228" t="str">
        <f t="shared" si="20"/>
        <v>r</v>
      </c>
      <c r="O67" s="228" t="str">
        <f t="shared" si="20"/>
        <v>r</v>
      </c>
      <c r="T67" s="68"/>
    </row>
    <row r="68" spans="1:20" s="1" customFormat="1" ht="22.5" customHeight="1">
      <c r="A68" s="163"/>
      <c r="B68" s="90"/>
      <c r="C68" s="131" t="s">
        <v>291</v>
      </c>
      <c r="D68" s="169" t="s">
        <v>188</v>
      </c>
      <c r="E68" s="169" t="s">
        <v>188</v>
      </c>
      <c r="F68" s="169" t="s">
        <v>188</v>
      </c>
      <c r="G68" s="236"/>
      <c r="H68" s="171" t="str">
        <f t="shared" si="21"/>
        <v>n/a</v>
      </c>
      <c r="I68" s="172" t="str">
        <f t="shared" si="22"/>
        <v>3</v>
      </c>
      <c r="K68" s="229"/>
      <c r="L68" s="229"/>
      <c r="M68" s="68"/>
      <c r="N68" s="228" t="str">
        <f t="shared" si="20"/>
        <v>r</v>
      </c>
      <c r="O68" s="228" t="str">
        <f t="shared" si="20"/>
        <v>r</v>
      </c>
      <c r="T68" s="68"/>
    </row>
    <row r="69" spans="1:20" s="68" customFormat="1" ht="12" customHeight="1">
      <c r="A69" s="162"/>
      <c r="B69" s="168"/>
      <c r="C69" s="91"/>
      <c r="D69" s="91"/>
      <c r="E69" s="91"/>
      <c r="F69" s="91"/>
      <c r="G69" s="309"/>
      <c r="H69" s="175"/>
      <c r="I69" s="174"/>
      <c r="K69" s="91"/>
      <c r="L69" s="91"/>
      <c r="M69" s="211"/>
      <c r="N69" s="91"/>
      <c r="O69" s="91"/>
    </row>
    <row r="70" spans="1:20" s="1" customFormat="1" ht="25.5">
      <c r="A70" s="161" t="s">
        <v>190</v>
      </c>
      <c r="B70" s="90"/>
      <c r="C70" s="131" t="s">
        <v>244</v>
      </c>
      <c r="D70" s="169">
        <v>4</v>
      </c>
      <c r="E70" s="169">
        <v>4</v>
      </c>
      <c r="F70" s="169">
        <v>4</v>
      </c>
      <c r="G70" s="236"/>
      <c r="H70" s="171">
        <f t="shared" ref="H70:H73" si="23">IF(ISERROR(F70/E70-1),"n/a",F70/E70-1)</f>
        <v>0</v>
      </c>
      <c r="I70" s="172" t="str">
        <f t="shared" ref="I70:I73" si="24">IF(ISNUMBER(H70),IF(ABS(H70)&lt;0.1,"a","i"),"3")</f>
        <v>a</v>
      </c>
      <c r="K70" s="229"/>
      <c r="L70" s="229"/>
      <c r="M70" s="68"/>
      <c r="N70" s="228" t="str">
        <f t="shared" ref="N70:O73" si="25">IF(D70=K70,"a","r")</f>
        <v>r</v>
      </c>
      <c r="O70" s="228" t="str">
        <f t="shared" si="25"/>
        <v>r</v>
      </c>
      <c r="T70" s="68"/>
    </row>
    <row r="71" spans="1:20" s="1" customFormat="1" ht="22.5" customHeight="1">
      <c r="A71" s="163" t="s">
        <v>191</v>
      </c>
      <c r="B71" s="90"/>
      <c r="C71" s="131" t="s">
        <v>284</v>
      </c>
      <c r="D71" s="169">
        <v>1</v>
      </c>
      <c r="E71" s="169">
        <v>1</v>
      </c>
      <c r="F71" s="169">
        <v>1</v>
      </c>
      <c r="G71" s="236"/>
      <c r="H71" s="171">
        <f t="shared" si="23"/>
        <v>0</v>
      </c>
      <c r="I71" s="172" t="str">
        <f t="shared" si="24"/>
        <v>a</v>
      </c>
      <c r="K71" s="229"/>
      <c r="L71" s="229"/>
      <c r="M71" s="68"/>
      <c r="N71" s="228" t="str">
        <f t="shared" si="25"/>
        <v>r</v>
      </c>
      <c r="O71" s="228" t="str">
        <f t="shared" si="25"/>
        <v>r</v>
      </c>
      <c r="T71" s="68"/>
    </row>
    <row r="72" spans="1:20" s="1" customFormat="1" ht="22.5" customHeight="1">
      <c r="A72" s="163"/>
      <c r="B72" s="90"/>
      <c r="C72" s="131" t="s">
        <v>290</v>
      </c>
      <c r="D72" s="169" t="s">
        <v>188</v>
      </c>
      <c r="E72" s="169" t="s">
        <v>188</v>
      </c>
      <c r="F72" s="169" t="s">
        <v>188</v>
      </c>
      <c r="G72" s="236"/>
      <c r="H72" s="171" t="str">
        <f t="shared" si="23"/>
        <v>n/a</v>
      </c>
      <c r="I72" s="172" t="str">
        <f t="shared" si="24"/>
        <v>3</v>
      </c>
      <c r="K72" s="229"/>
      <c r="L72" s="229"/>
      <c r="M72" s="68"/>
      <c r="N72" s="228" t="str">
        <f t="shared" si="25"/>
        <v>r</v>
      </c>
      <c r="O72" s="228" t="str">
        <f t="shared" si="25"/>
        <v>r</v>
      </c>
      <c r="T72" s="68"/>
    </row>
    <row r="73" spans="1:20" s="1" customFormat="1" ht="22.5" customHeight="1">
      <c r="A73" s="163"/>
      <c r="B73" s="90"/>
      <c r="C73" s="131" t="s">
        <v>291</v>
      </c>
      <c r="D73" s="169" t="s">
        <v>188</v>
      </c>
      <c r="E73" s="169" t="s">
        <v>188</v>
      </c>
      <c r="F73" s="169" t="s">
        <v>188</v>
      </c>
      <c r="G73" s="236"/>
      <c r="H73" s="171" t="str">
        <f t="shared" si="23"/>
        <v>n/a</v>
      </c>
      <c r="I73" s="172" t="str">
        <f t="shared" si="24"/>
        <v>3</v>
      </c>
      <c r="K73" s="229"/>
      <c r="L73" s="229"/>
      <c r="M73" s="68"/>
      <c r="N73" s="228" t="str">
        <f t="shared" si="25"/>
        <v>r</v>
      </c>
      <c r="O73" s="228" t="str">
        <f t="shared" si="25"/>
        <v>r</v>
      </c>
      <c r="T73" s="68"/>
    </row>
    <row r="74" spans="1:20" s="68" customFormat="1" ht="12" customHeight="1">
      <c r="A74" s="162"/>
      <c r="B74" s="168"/>
      <c r="C74" s="91"/>
      <c r="D74" s="91"/>
      <c r="E74" s="91"/>
      <c r="F74" s="91"/>
      <c r="G74" s="309"/>
      <c r="H74" s="175"/>
      <c r="I74" s="174"/>
      <c r="K74" s="74"/>
      <c r="L74" s="74"/>
      <c r="M74" s="210"/>
      <c r="N74" s="74"/>
      <c r="O74" s="74"/>
    </row>
    <row r="75" spans="1:20" s="1" customFormat="1" ht="150" customHeight="1">
      <c r="A75" s="415" t="s">
        <v>193</v>
      </c>
      <c r="B75" s="415"/>
      <c r="C75" s="90"/>
      <c r="D75" s="272" t="s">
        <v>188</v>
      </c>
      <c r="E75" s="272" t="s">
        <v>188</v>
      </c>
      <c r="F75" s="272" t="s">
        <v>188</v>
      </c>
      <c r="G75" s="273"/>
      <c r="H75" s="318"/>
      <c r="I75" s="318"/>
      <c r="K75" s="225"/>
      <c r="L75" s="225"/>
      <c r="M75" s="68"/>
      <c r="N75" s="228" t="str">
        <f>IF(D75=K75,"a","r")</f>
        <v>r</v>
      </c>
      <c r="O75" s="228" t="str">
        <f>IF(E75=L75,"a","r")</f>
        <v>r</v>
      </c>
      <c r="T75" s="68"/>
    </row>
    <row r="76" spans="1:20" s="1" customFormat="1" ht="18">
      <c r="A76" s="302"/>
      <c r="B76" s="303"/>
      <c r="C76" s="304"/>
      <c r="D76" s="305"/>
      <c r="E76" s="305"/>
      <c r="F76" s="305"/>
      <c r="G76" s="309"/>
      <c r="H76" s="175"/>
      <c r="I76" s="184"/>
      <c r="K76" s="104"/>
      <c r="L76" s="104"/>
      <c r="M76" s="209"/>
      <c r="N76" s="104"/>
      <c r="O76" s="104"/>
      <c r="T76" s="68"/>
    </row>
    <row r="77" spans="1:20" s="1" customFormat="1" ht="19.5" customHeight="1">
      <c r="A77" s="407" t="s">
        <v>235</v>
      </c>
      <c r="B77" s="408" t="s">
        <v>188</v>
      </c>
      <c r="C77" s="409"/>
      <c r="D77" s="311"/>
      <c r="E77" s="179"/>
      <c r="F77" s="179"/>
      <c r="G77" s="179"/>
      <c r="H77" s="179"/>
      <c r="I77" s="180"/>
      <c r="K77" s="170"/>
      <c r="L77" s="170"/>
      <c r="M77" s="170"/>
      <c r="N77" s="170"/>
      <c r="O77" s="170"/>
      <c r="T77" s="68"/>
    </row>
    <row r="78" spans="1:20" s="68" customFormat="1" ht="12" customHeight="1">
      <c r="A78" s="162"/>
      <c r="B78" s="168"/>
      <c r="C78" s="91"/>
      <c r="D78" s="308"/>
      <c r="E78" s="308"/>
      <c r="F78" s="308"/>
      <c r="G78" s="309"/>
      <c r="H78" s="173"/>
      <c r="I78" s="174"/>
      <c r="K78" s="105"/>
      <c r="L78" s="105"/>
      <c r="M78" s="210"/>
      <c r="N78" s="105"/>
      <c r="O78" s="105"/>
    </row>
    <row r="79" spans="1:20" s="1" customFormat="1" ht="30" customHeight="1">
      <c r="A79" s="161" t="s">
        <v>209</v>
      </c>
      <c r="B79" s="90"/>
      <c r="C79" s="167" t="s">
        <v>201</v>
      </c>
      <c r="D79" s="166" t="s">
        <v>210</v>
      </c>
      <c r="E79" s="166" t="s">
        <v>210</v>
      </c>
      <c r="F79" s="166" t="s">
        <v>210</v>
      </c>
      <c r="G79" s="236"/>
      <c r="H79" s="185" t="str">
        <f>IF(E79="selectable options","n/a",IF(ISERROR(F79=E79),"n/a",IF(F79&lt;&gt;E79,"varies from 2013 to 2014","no change")))</f>
        <v>n/a</v>
      </c>
      <c r="I79" s="172" t="str">
        <f>IF(H79="no change","a",IF(H79="varies from 2013 to 2014","i","3"))</f>
        <v>3</v>
      </c>
      <c r="K79" s="227"/>
      <c r="L79" s="227"/>
      <c r="M79" s="68"/>
      <c r="N79" s="228" t="str">
        <f>IF(D79=K79,"a","r")</f>
        <v>r</v>
      </c>
      <c r="O79" s="228" t="str">
        <f>IF(E79=L79,"a","r")</f>
        <v>r</v>
      </c>
      <c r="T79" s="68"/>
    </row>
    <row r="80" spans="1:20" s="68" customFormat="1" ht="12" customHeight="1">
      <c r="A80" s="162"/>
      <c r="B80" s="168"/>
      <c r="C80" s="91"/>
      <c r="D80" s="91"/>
      <c r="E80" s="91"/>
      <c r="F80" s="91"/>
      <c r="G80" s="309"/>
      <c r="H80" s="173"/>
      <c r="I80" s="174"/>
      <c r="K80" s="91"/>
      <c r="L80" s="91"/>
      <c r="M80" s="211"/>
      <c r="N80" s="91"/>
      <c r="O80" s="91"/>
    </row>
    <row r="81" spans="1:21" s="1" customFormat="1" ht="25.5">
      <c r="A81" s="161" t="s">
        <v>189</v>
      </c>
      <c r="B81" s="90"/>
      <c r="C81" s="131" t="s">
        <v>244</v>
      </c>
      <c r="D81" s="169">
        <v>1</v>
      </c>
      <c r="E81" s="169">
        <v>1</v>
      </c>
      <c r="F81" s="169">
        <v>1</v>
      </c>
      <c r="G81" s="236"/>
      <c r="H81" s="171">
        <f>IF(ISERROR(F81/E81-1),"n/a",F81/E81-1)</f>
        <v>0</v>
      </c>
      <c r="I81" s="172" t="str">
        <f>IF(ISNUMBER(H81),IF(ABS(H81)&lt;0.1,"a","i"),"3")</f>
        <v>a</v>
      </c>
      <c r="K81" s="229"/>
      <c r="L81" s="229"/>
      <c r="M81" s="68"/>
      <c r="N81" s="228" t="str">
        <f t="shared" ref="N81:O84" si="26">IF(D81=K81,"a","r")</f>
        <v>r</v>
      </c>
      <c r="O81" s="228" t="str">
        <f t="shared" si="26"/>
        <v>r</v>
      </c>
      <c r="T81" s="68"/>
    </row>
    <row r="82" spans="1:21" s="1" customFormat="1" ht="22.5" customHeight="1">
      <c r="A82" s="163" t="s">
        <v>192</v>
      </c>
      <c r="B82" s="90"/>
      <c r="C82" s="131" t="s">
        <v>284</v>
      </c>
      <c r="D82" s="169">
        <v>1</v>
      </c>
      <c r="E82" s="169">
        <v>1</v>
      </c>
      <c r="F82" s="169">
        <v>1</v>
      </c>
      <c r="G82" s="236"/>
      <c r="H82" s="171">
        <f t="shared" ref="H82:H84" si="27">IF(ISERROR(F82/E82-1),"n/a",F82/E82-1)</f>
        <v>0</v>
      </c>
      <c r="I82" s="172" t="str">
        <f t="shared" ref="I82:I84" si="28">IF(ISNUMBER(H82),IF(ABS(H82)&lt;0.1,"a","i"),"3")</f>
        <v>a</v>
      </c>
      <c r="K82" s="229"/>
      <c r="L82" s="229"/>
      <c r="M82" s="68"/>
      <c r="N82" s="228" t="str">
        <f t="shared" si="26"/>
        <v>r</v>
      </c>
      <c r="O82" s="228" t="str">
        <f t="shared" si="26"/>
        <v>r</v>
      </c>
      <c r="T82" s="68"/>
    </row>
    <row r="83" spans="1:21" s="1" customFormat="1" ht="22.5" customHeight="1">
      <c r="A83" s="163"/>
      <c r="B83" s="90"/>
      <c r="C83" s="131" t="s">
        <v>290</v>
      </c>
      <c r="D83" s="169" t="s">
        <v>188</v>
      </c>
      <c r="E83" s="169" t="s">
        <v>188</v>
      </c>
      <c r="F83" s="169" t="s">
        <v>188</v>
      </c>
      <c r="G83" s="236"/>
      <c r="H83" s="171" t="str">
        <f t="shared" si="27"/>
        <v>n/a</v>
      </c>
      <c r="I83" s="172" t="str">
        <f t="shared" si="28"/>
        <v>3</v>
      </c>
      <c r="K83" s="229"/>
      <c r="L83" s="229"/>
      <c r="M83" s="68"/>
      <c r="N83" s="228" t="str">
        <f t="shared" si="26"/>
        <v>r</v>
      </c>
      <c r="O83" s="228" t="str">
        <f t="shared" si="26"/>
        <v>r</v>
      </c>
      <c r="T83" s="68"/>
    </row>
    <row r="84" spans="1:21" s="1" customFormat="1" ht="22.5" customHeight="1">
      <c r="A84" s="163"/>
      <c r="B84" s="90"/>
      <c r="C84" s="131" t="s">
        <v>291</v>
      </c>
      <c r="D84" s="169" t="s">
        <v>188</v>
      </c>
      <c r="E84" s="169" t="s">
        <v>188</v>
      </c>
      <c r="F84" s="169" t="s">
        <v>188</v>
      </c>
      <c r="G84" s="236"/>
      <c r="H84" s="171" t="str">
        <f t="shared" si="27"/>
        <v>n/a</v>
      </c>
      <c r="I84" s="172" t="str">
        <f t="shared" si="28"/>
        <v>3</v>
      </c>
      <c r="K84" s="229"/>
      <c r="L84" s="229"/>
      <c r="M84" s="68"/>
      <c r="N84" s="228" t="str">
        <f t="shared" si="26"/>
        <v>r</v>
      </c>
      <c r="O84" s="228" t="str">
        <f t="shared" si="26"/>
        <v>r</v>
      </c>
      <c r="T84" s="68"/>
    </row>
    <row r="85" spans="1:21" s="68" customFormat="1" ht="12" customHeight="1">
      <c r="A85" s="162"/>
      <c r="B85" s="168"/>
      <c r="C85" s="91"/>
      <c r="D85" s="91"/>
      <c r="E85" s="91"/>
      <c r="F85" s="91"/>
      <c r="G85" s="309"/>
      <c r="H85" s="175"/>
      <c r="I85" s="174"/>
      <c r="K85" s="91"/>
      <c r="L85" s="91"/>
      <c r="M85" s="211"/>
      <c r="N85" s="91"/>
      <c r="O85" s="91"/>
    </row>
    <row r="86" spans="1:21" s="1" customFormat="1" ht="25.5">
      <c r="A86" s="161" t="s">
        <v>190</v>
      </c>
      <c r="B86" s="90"/>
      <c r="C86" s="131" t="s">
        <v>244</v>
      </c>
      <c r="D86" s="169">
        <v>1</v>
      </c>
      <c r="E86" s="169">
        <v>1</v>
      </c>
      <c r="F86" s="169">
        <v>1</v>
      </c>
      <c r="G86" s="236"/>
      <c r="H86" s="171">
        <f t="shared" ref="H86:H89" si="29">IF(ISERROR(F86/E86-1),"n/a",F86/E86-1)</f>
        <v>0</v>
      </c>
      <c r="I86" s="172" t="str">
        <f t="shared" ref="I86:I89" si="30">IF(ISNUMBER(H86),IF(ABS(H86)&lt;0.1,"a","i"),"3")</f>
        <v>a</v>
      </c>
      <c r="K86" s="229"/>
      <c r="L86" s="229"/>
      <c r="M86" s="68"/>
      <c r="N86" s="228" t="str">
        <f t="shared" ref="N86:O89" si="31">IF(D86=K86,"a","r")</f>
        <v>r</v>
      </c>
      <c r="O86" s="228" t="str">
        <f t="shared" si="31"/>
        <v>r</v>
      </c>
      <c r="T86" s="68"/>
    </row>
    <row r="87" spans="1:21" s="1" customFormat="1" ht="22.5" customHeight="1">
      <c r="A87" s="163" t="s">
        <v>191</v>
      </c>
      <c r="B87" s="90"/>
      <c r="C87" s="131" t="s">
        <v>284</v>
      </c>
      <c r="D87" s="169">
        <v>1</v>
      </c>
      <c r="E87" s="169">
        <v>1</v>
      </c>
      <c r="F87" s="169">
        <v>1</v>
      </c>
      <c r="G87" s="236"/>
      <c r="H87" s="171">
        <f t="shared" si="29"/>
        <v>0</v>
      </c>
      <c r="I87" s="172" t="str">
        <f t="shared" si="30"/>
        <v>a</v>
      </c>
      <c r="K87" s="229"/>
      <c r="L87" s="229"/>
      <c r="M87" s="68"/>
      <c r="N87" s="228" t="str">
        <f t="shared" si="31"/>
        <v>r</v>
      </c>
      <c r="O87" s="228" t="str">
        <f t="shared" si="31"/>
        <v>r</v>
      </c>
      <c r="T87" s="68"/>
    </row>
    <row r="88" spans="1:21" s="1" customFormat="1" ht="22.5" customHeight="1">
      <c r="A88" s="163"/>
      <c r="B88" s="90"/>
      <c r="C88" s="131" t="s">
        <v>290</v>
      </c>
      <c r="D88" s="169" t="s">
        <v>188</v>
      </c>
      <c r="E88" s="169" t="s">
        <v>188</v>
      </c>
      <c r="F88" s="169" t="s">
        <v>188</v>
      </c>
      <c r="G88" s="236"/>
      <c r="H88" s="171" t="str">
        <f t="shared" si="29"/>
        <v>n/a</v>
      </c>
      <c r="I88" s="172" t="str">
        <f t="shared" si="30"/>
        <v>3</v>
      </c>
      <c r="K88" s="229"/>
      <c r="L88" s="229"/>
      <c r="M88" s="68"/>
      <c r="N88" s="228" t="str">
        <f t="shared" si="31"/>
        <v>r</v>
      </c>
      <c r="O88" s="228" t="str">
        <f t="shared" si="31"/>
        <v>r</v>
      </c>
      <c r="T88" s="68"/>
    </row>
    <row r="89" spans="1:21" s="1" customFormat="1" ht="22.5" customHeight="1">
      <c r="A89" s="163"/>
      <c r="B89" s="90"/>
      <c r="C89" s="131" t="s">
        <v>291</v>
      </c>
      <c r="D89" s="169" t="s">
        <v>188</v>
      </c>
      <c r="E89" s="169" t="s">
        <v>188</v>
      </c>
      <c r="F89" s="169" t="s">
        <v>188</v>
      </c>
      <c r="G89" s="236"/>
      <c r="H89" s="171" t="str">
        <f t="shared" si="29"/>
        <v>n/a</v>
      </c>
      <c r="I89" s="172" t="str">
        <f t="shared" si="30"/>
        <v>3</v>
      </c>
      <c r="K89" s="229"/>
      <c r="L89" s="229"/>
      <c r="M89" s="68"/>
      <c r="N89" s="228" t="str">
        <f t="shared" si="31"/>
        <v>r</v>
      </c>
      <c r="O89" s="228" t="str">
        <f t="shared" si="31"/>
        <v>r</v>
      </c>
      <c r="T89" s="68"/>
    </row>
    <row r="90" spans="1:21" s="68" customFormat="1" ht="12" customHeight="1">
      <c r="A90" s="162"/>
      <c r="B90" s="168"/>
      <c r="C90" s="91"/>
      <c r="D90" s="91"/>
      <c r="E90" s="91"/>
      <c r="F90" s="91"/>
      <c r="G90" s="309"/>
      <c r="H90" s="175"/>
      <c r="I90" s="174"/>
      <c r="K90" s="74"/>
      <c r="L90" s="74"/>
      <c r="M90" s="210"/>
      <c r="N90" s="74"/>
      <c r="O90" s="74"/>
    </row>
    <row r="91" spans="1:21" s="1" customFormat="1" ht="150" customHeight="1">
      <c r="A91" s="415" t="s">
        <v>193</v>
      </c>
      <c r="B91" s="415"/>
      <c r="C91" s="90"/>
      <c r="D91" s="272" t="s">
        <v>188</v>
      </c>
      <c r="E91" s="272" t="s">
        <v>188</v>
      </c>
      <c r="F91" s="272" t="s">
        <v>188</v>
      </c>
      <c r="G91" s="273"/>
      <c r="H91" s="318"/>
      <c r="I91" s="318"/>
      <c r="K91" s="225"/>
      <c r="L91" s="225"/>
      <c r="M91" s="68"/>
      <c r="N91" s="228" t="str">
        <f>IF(D91=K91,"a","r")</f>
        <v>r</v>
      </c>
      <c r="O91" s="228" t="str">
        <f>IF(E91=L91,"a","r")</f>
        <v>r</v>
      </c>
      <c r="T91" s="68"/>
    </row>
    <row r="92" spans="1:21" s="1" customFormat="1" ht="18">
      <c r="A92" s="302"/>
      <c r="B92" s="303"/>
      <c r="C92" s="304"/>
      <c r="D92" s="305"/>
      <c r="E92" s="305"/>
      <c r="F92" s="305"/>
      <c r="G92" s="309"/>
      <c r="H92" s="175"/>
      <c r="I92" s="184"/>
      <c r="K92" s="104"/>
      <c r="L92" s="104"/>
      <c r="M92" s="209"/>
      <c r="N92" s="104"/>
      <c r="O92" s="104"/>
      <c r="T92" s="209"/>
    </row>
    <row r="93" spans="1:21" s="1" customFormat="1" ht="19.5" customHeight="1">
      <c r="A93" s="407" t="s">
        <v>308</v>
      </c>
      <c r="B93" s="408" t="s">
        <v>188</v>
      </c>
      <c r="C93" s="409"/>
      <c r="D93" s="311"/>
      <c r="E93" s="179"/>
      <c r="F93" s="179"/>
      <c r="G93" s="179"/>
      <c r="H93" s="179"/>
      <c r="I93" s="180"/>
      <c r="K93" s="170"/>
      <c r="L93" s="170"/>
      <c r="M93" s="170"/>
      <c r="N93" s="170"/>
      <c r="O93" s="170"/>
      <c r="T93" s="170"/>
      <c r="U93" s="68"/>
    </row>
    <row r="94" spans="1:21" s="68" customFormat="1" ht="12" customHeight="1">
      <c r="A94" s="162"/>
      <c r="B94" s="168"/>
      <c r="C94" s="91"/>
      <c r="D94" s="308"/>
      <c r="E94" s="308"/>
      <c r="F94" s="308"/>
      <c r="G94" s="309"/>
      <c r="H94" s="173"/>
      <c r="I94" s="174"/>
      <c r="K94" s="105"/>
      <c r="L94" s="105"/>
      <c r="M94" s="210"/>
      <c r="N94" s="105"/>
      <c r="O94" s="105"/>
      <c r="T94" s="210"/>
    </row>
    <row r="95" spans="1:21" s="1" customFormat="1" ht="30" customHeight="1">
      <c r="A95" s="161" t="s">
        <v>209</v>
      </c>
      <c r="B95" s="90"/>
      <c r="C95" s="167" t="s">
        <v>201</v>
      </c>
      <c r="D95" s="166" t="s">
        <v>210</v>
      </c>
      <c r="E95" s="166" t="s">
        <v>210</v>
      </c>
      <c r="F95" s="166" t="s">
        <v>210</v>
      </c>
      <c r="G95" s="236"/>
      <c r="H95" s="185" t="str">
        <f>IF(E95="selectable options","n/a",IF(ISERROR(F95=E95),"n/a",IF(F95&lt;&gt;E95,"varies from 2013 to 2014","no change")))</f>
        <v>n/a</v>
      </c>
      <c r="I95" s="172" t="str">
        <f>IF(H95="no change","a",IF(H95="varies from 2013 to 2014","i","3"))</f>
        <v>3</v>
      </c>
      <c r="K95" s="227"/>
      <c r="L95" s="227"/>
      <c r="M95" s="68"/>
      <c r="N95" s="228" t="str">
        <f>IF(D95=K95,"a","r")</f>
        <v>r</v>
      </c>
      <c r="O95" s="228" t="str">
        <f>IF(E95=L95,"a","r")</f>
        <v>r</v>
      </c>
      <c r="T95" s="68"/>
    </row>
    <row r="96" spans="1:21" s="68" customFormat="1" ht="12" customHeight="1">
      <c r="A96" s="162"/>
      <c r="B96" s="168"/>
      <c r="C96" s="91"/>
      <c r="D96" s="91"/>
      <c r="E96" s="91"/>
      <c r="F96" s="91"/>
      <c r="G96" s="309"/>
      <c r="H96" s="173"/>
      <c r="I96" s="174"/>
      <c r="K96" s="91"/>
      <c r="L96" s="91"/>
      <c r="M96" s="211"/>
      <c r="N96" s="91"/>
      <c r="O96" s="91"/>
    </row>
    <row r="97" spans="1:20" s="1" customFormat="1" ht="25.5">
      <c r="A97" s="161" t="s">
        <v>189</v>
      </c>
      <c r="B97" s="90"/>
      <c r="C97" s="131" t="s">
        <v>244</v>
      </c>
      <c r="D97" s="169">
        <v>1</v>
      </c>
      <c r="E97" s="169">
        <v>1</v>
      </c>
      <c r="F97" s="169">
        <v>1</v>
      </c>
      <c r="G97" s="236"/>
      <c r="H97" s="171">
        <f>IF(ISERROR(F97/E97-1),"n/a",F97/E97-1)</f>
        <v>0</v>
      </c>
      <c r="I97" s="172" t="str">
        <f>IF(ISNUMBER(H97),IF(ABS(H97)&lt;0.1,"a","i"),"3")</f>
        <v>a</v>
      </c>
      <c r="K97" s="229"/>
      <c r="L97" s="229"/>
      <c r="M97" s="68"/>
      <c r="N97" s="228" t="str">
        <f t="shared" ref="N97:O100" si="32">IF(D97=K97,"a","r")</f>
        <v>r</v>
      </c>
      <c r="O97" s="228" t="str">
        <f t="shared" si="32"/>
        <v>r</v>
      </c>
      <c r="T97" s="68"/>
    </row>
    <row r="98" spans="1:20" s="1" customFormat="1" ht="22.5" customHeight="1">
      <c r="A98" s="163" t="s">
        <v>192</v>
      </c>
      <c r="B98" s="90"/>
      <c r="C98" s="131" t="s">
        <v>284</v>
      </c>
      <c r="D98" s="169">
        <v>1</v>
      </c>
      <c r="E98" s="169">
        <v>1</v>
      </c>
      <c r="F98" s="169">
        <v>1</v>
      </c>
      <c r="G98" s="236"/>
      <c r="H98" s="171">
        <f t="shared" ref="H98:H100" si="33">IF(ISERROR(F98/E98-1),"n/a",F98/E98-1)</f>
        <v>0</v>
      </c>
      <c r="I98" s="172" t="str">
        <f t="shared" ref="I98:I100" si="34">IF(ISNUMBER(H98),IF(ABS(H98)&lt;0.1,"a","i"),"3")</f>
        <v>a</v>
      </c>
      <c r="K98" s="229"/>
      <c r="L98" s="229"/>
      <c r="M98" s="68"/>
      <c r="N98" s="228" t="str">
        <f t="shared" si="32"/>
        <v>r</v>
      </c>
      <c r="O98" s="228" t="str">
        <f t="shared" si="32"/>
        <v>r</v>
      </c>
      <c r="T98" s="68"/>
    </row>
    <row r="99" spans="1:20" s="1" customFormat="1" ht="22.5" customHeight="1">
      <c r="A99" s="163"/>
      <c r="B99" s="90"/>
      <c r="C99" s="131" t="s">
        <v>290</v>
      </c>
      <c r="D99" s="169" t="s">
        <v>188</v>
      </c>
      <c r="E99" s="169" t="s">
        <v>188</v>
      </c>
      <c r="F99" s="169" t="s">
        <v>188</v>
      </c>
      <c r="G99" s="236"/>
      <c r="H99" s="171" t="str">
        <f t="shared" si="33"/>
        <v>n/a</v>
      </c>
      <c r="I99" s="172" t="str">
        <f t="shared" si="34"/>
        <v>3</v>
      </c>
      <c r="K99" s="229"/>
      <c r="L99" s="229"/>
      <c r="M99" s="68"/>
      <c r="N99" s="228" t="str">
        <f t="shared" si="32"/>
        <v>r</v>
      </c>
      <c r="O99" s="228" t="str">
        <f t="shared" si="32"/>
        <v>r</v>
      </c>
      <c r="T99" s="68"/>
    </row>
    <row r="100" spans="1:20" s="1" customFormat="1" ht="22.5" customHeight="1">
      <c r="A100" s="163"/>
      <c r="B100" s="90"/>
      <c r="C100" s="131" t="s">
        <v>291</v>
      </c>
      <c r="D100" s="169" t="s">
        <v>188</v>
      </c>
      <c r="E100" s="169" t="s">
        <v>188</v>
      </c>
      <c r="F100" s="169" t="s">
        <v>188</v>
      </c>
      <c r="G100" s="236"/>
      <c r="H100" s="171" t="str">
        <f t="shared" si="33"/>
        <v>n/a</v>
      </c>
      <c r="I100" s="172" t="str">
        <f t="shared" si="34"/>
        <v>3</v>
      </c>
      <c r="K100" s="229"/>
      <c r="L100" s="229"/>
      <c r="M100" s="68"/>
      <c r="N100" s="228" t="str">
        <f t="shared" si="32"/>
        <v>r</v>
      </c>
      <c r="O100" s="228" t="str">
        <f t="shared" si="32"/>
        <v>r</v>
      </c>
      <c r="T100" s="68"/>
    </row>
    <row r="101" spans="1:20" s="68" customFormat="1" ht="12" customHeight="1">
      <c r="A101" s="162"/>
      <c r="B101" s="168"/>
      <c r="C101" s="91"/>
      <c r="D101" s="91"/>
      <c r="E101" s="91"/>
      <c r="F101" s="91"/>
      <c r="G101" s="309"/>
      <c r="H101" s="175"/>
      <c r="I101" s="174"/>
      <c r="K101" s="91"/>
      <c r="L101" s="91"/>
      <c r="M101" s="211"/>
      <c r="N101" s="91"/>
      <c r="O101" s="91"/>
    </row>
    <row r="102" spans="1:20" s="1" customFormat="1" ht="25.5">
      <c r="A102" s="161" t="s">
        <v>190</v>
      </c>
      <c r="B102" s="90"/>
      <c r="C102" s="131" t="s">
        <v>244</v>
      </c>
      <c r="D102" s="169">
        <v>1</v>
      </c>
      <c r="E102" s="169">
        <v>1</v>
      </c>
      <c r="F102" s="169">
        <v>1</v>
      </c>
      <c r="G102" s="236"/>
      <c r="H102" s="171">
        <f t="shared" ref="H102:H105" si="35">IF(ISERROR(F102/E102-1),"n/a",F102/E102-1)</f>
        <v>0</v>
      </c>
      <c r="I102" s="172" t="str">
        <f t="shared" ref="I102:I105" si="36">IF(ISNUMBER(H102),IF(ABS(H102)&lt;0.1,"a","i"),"3")</f>
        <v>a</v>
      </c>
      <c r="K102" s="229"/>
      <c r="L102" s="229"/>
      <c r="M102" s="68"/>
      <c r="N102" s="228" t="str">
        <f t="shared" ref="N102:O105" si="37">IF(D102=K102,"a","r")</f>
        <v>r</v>
      </c>
      <c r="O102" s="228" t="str">
        <f t="shared" si="37"/>
        <v>r</v>
      </c>
      <c r="T102" s="68"/>
    </row>
    <row r="103" spans="1:20" s="1" customFormat="1" ht="22.5" customHeight="1">
      <c r="A103" s="163" t="s">
        <v>191</v>
      </c>
      <c r="B103" s="90"/>
      <c r="C103" s="131" t="s">
        <v>284</v>
      </c>
      <c r="D103" s="169">
        <v>1</v>
      </c>
      <c r="E103" s="169">
        <v>1</v>
      </c>
      <c r="F103" s="169">
        <v>1</v>
      </c>
      <c r="G103" s="236"/>
      <c r="H103" s="171">
        <f t="shared" si="35"/>
        <v>0</v>
      </c>
      <c r="I103" s="172" t="str">
        <f t="shared" si="36"/>
        <v>a</v>
      </c>
      <c r="K103" s="229"/>
      <c r="L103" s="229"/>
      <c r="M103" s="68"/>
      <c r="N103" s="228" t="str">
        <f t="shared" si="37"/>
        <v>r</v>
      </c>
      <c r="O103" s="228" t="str">
        <f t="shared" si="37"/>
        <v>r</v>
      </c>
      <c r="T103" s="68"/>
    </row>
    <row r="104" spans="1:20" s="1" customFormat="1" ht="22.5" customHeight="1">
      <c r="A104" s="163"/>
      <c r="B104" s="90"/>
      <c r="C104" s="131" t="s">
        <v>290</v>
      </c>
      <c r="D104" s="169" t="s">
        <v>188</v>
      </c>
      <c r="E104" s="169" t="s">
        <v>188</v>
      </c>
      <c r="F104" s="169" t="s">
        <v>188</v>
      </c>
      <c r="G104" s="236"/>
      <c r="H104" s="171" t="str">
        <f t="shared" si="35"/>
        <v>n/a</v>
      </c>
      <c r="I104" s="172" t="str">
        <f t="shared" si="36"/>
        <v>3</v>
      </c>
      <c r="K104" s="229"/>
      <c r="L104" s="229"/>
      <c r="M104" s="68"/>
      <c r="N104" s="228" t="str">
        <f t="shared" si="37"/>
        <v>r</v>
      </c>
      <c r="O104" s="228" t="str">
        <f t="shared" si="37"/>
        <v>r</v>
      </c>
      <c r="T104" s="68"/>
    </row>
    <row r="105" spans="1:20" s="1" customFormat="1" ht="22.5" customHeight="1">
      <c r="A105" s="163"/>
      <c r="B105" s="90"/>
      <c r="C105" s="131" t="s">
        <v>291</v>
      </c>
      <c r="D105" s="169" t="s">
        <v>188</v>
      </c>
      <c r="E105" s="169" t="s">
        <v>188</v>
      </c>
      <c r="F105" s="169" t="s">
        <v>188</v>
      </c>
      <c r="G105" s="236"/>
      <c r="H105" s="171" t="str">
        <f t="shared" si="35"/>
        <v>n/a</v>
      </c>
      <c r="I105" s="172" t="str">
        <f t="shared" si="36"/>
        <v>3</v>
      </c>
      <c r="K105" s="229"/>
      <c r="L105" s="229"/>
      <c r="M105" s="68"/>
      <c r="N105" s="228" t="str">
        <f t="shared" si="37"/>
        <v>r</v>
      </c>
      <c r="O105" s="228" t="str">
        <f t="shared" si="37"/>
        <v>r</v>
      </c>
      <c r="T105" s="68"/>
    </row>
    <row r="106" spans="1:20" s="68" customFormat="1" ht="12" customHeight="1">
      <c r="A106" s="162"/>
      <c r="B106" s="168"/>
      <c r="C106" s="91"/>
      <c r="D106" s="91"/>
      <c r="E106" s="91"/>
      <c r="F106" s="91"/>
      <c r="G106" s="309"/>
      <c r="H106" s="175"/>
      <c r="I106" s="174"/>
      <c r="K106" s="74"/>
      <c r="L106" s="74"/>
      <c r="M106" s="210"/>
      <c r="N106" s="74"/>
      <c r="O106" s="74"/>
    </row>
    <row r="107" spans="1:20" s="1" customFormat="1" ht="150" customHeight="1">
      <c r="A107" s="415" t="s">
        <v>193</v>
      </c>
      <c r="B107" s="415"/>
      <c r="C107" s="90"/>
      <c r="D107" s="272" t="s">
        <v>188</v>
      </c>
      <c r="E107" s="272" t="s">
        <v>188</v>
      </c>
      <c r="F107" s="272" t="s">
        <v>188</v>
      </c>
      <c r="G107" s="273"/>
      <c r="H107" s="318"/>
      <c r="I107" s="318"/>
      <c r="K107" s="225"/>
      <c r="L107" s="225"/>
      <c r="M107" s="68"/>
      <c r="N107" s="228" t="str">
        <f>IF(D107=K107,"a","r")</f>
        <v>r</v>
      </c>
      <c r="O107" s="228" t="str">
        <f>IF(E107=L107,"a","r")</f>
        <v>r</v>
      </c>
      <c r="T107" s="68"/>
    </row>
    <row r="108" spans="1:20" s="1" customFormat="1" ht="18">
      <c r="A108" s="312"/>
      <c r="B108" s="313"/>
      <c r="C108" s="305"/>
      <c r="D108" s="305"/>
      <c r="E108" s="305"/>
      <c r="F108" s="305"/>
      <c r="G108" s="309"/>
      <c r="H108" s="175"/>
      <c r="I108" s="184"/>
      <c r="K108" s="104"/>
      <c r="L108" s="104"/>
      <c r="M108" s="68"/>
      <c r="N108" s="104"/>
      <c r="T108" s="68"/>
    </row>
    <row r="109" spans="1:20" s="1" customFormat="1" ht="18">
      <c r="A109" s="314"/>
      <c r="B109" s="315"/>
      <c r="C109" s="316"/>
      <c r="D109" s="316"/>
      <c r="E109" s="316"/>
      <c r="F109" s="316"/>
      <c r="G109" s="310"/>
      <c r="H109" s="176"/>
      <c r="I109" s="181"/>
      <c r="M109" s="68"/>
      <c r="T109" s="68"/>
    </row>
    <row r="110" spans="1:20" s="1" customFormat="1" ht="19.5" customHeight="1">
      <c r="A110" s="413" t="s">
        <v>282</v>
      </c>
      <c r="B110" s="414"/>
      <c r="C110" s="299"/>
      <c r="D110" s="300"/>
      <c r="E110" s="300"/>
      <c r="F110" s="300"/>
      <c r="G110" s="301"/>
      <c r="H110" s="182"/>
      <c r="I110" s="183"/>
      <c r="M110" s="68"/>
      <c r="T110" s="68"/>
    </row>
    <row r="111" spans="1:20" s="1" customFormat="1" ht="18">
      <c r="A111" s="302"/>
      <c r="B111" s="303"/>
      <c r="C111" s="304"/>
      <c r="D111" s="305"/>
      <c r="E111" s="305"/>
      <c r="F111" s="305"/>
      <c r="G111" s="306"/>
      <c r="H111" s="177"/>
      <c r="I111" s="178"/>
      <c r="M111" s="68"/>
      <c r="T111" s="68"/>
    </row>
    <row r="112" spans="1:20" s="1" customFormat="1" ht="19.5" customHeight="1">
      <c r="A112" s="407" t="s">
        <v>194</v>
      </c>
      <c r="B112" s="408" t="s">
        <v>188</v>
      </c>
      <c r="C112" s="409"/>
      <c r="D112" s="311"/>
      <c r="E112" s="179"/>
      <c r="F112" s="179"/>
      <c r="G112" s="179"/>
      <c r="H112" s="179"/>
      <c r="I112" s="180"/>
      <c r="M112" s="68"/>
      <c r="T112" s="68"/>
    </row>
    <row r="113" spans="1:20" s="68" customFormat="1" ht="12" customHeight="1">
      <c r="A113" s="162"/>
      <c r="B113" s="168"/>
      <c r="C113" s="91"/>
      <c r="D113" s="308"/>
      <c r="E113" s="308"/>
      <c r="F113" s="308"/>
      <c r="G113" s="309"/>
      <c r="H113" s="173"/>
      <c r="I113" s="174"/>
      <c r="K113" s="105"/>
      <c r="L113" s="105"/>
      <c r="N113" s="105"/>
    </row>
    <row r="114" spans="1:20" s="1" customFormat="1" ht="30" customHeight="1">
      <c r="A114" s="161" t="s">
        <v>209</v>
      </c>
      <c r="B114" s="90"/>
      <c r="C114" s="167" t="s">
        <v>201</v>
      </c>
      <c r="D114" s="166" t="s">
        <v>210</v>
      </c>
      <c r="E114" s="166" t="s">
        <v>210</v>
      </c>
      <c r="F114" s="166" t="s">
        <v>210</v>
      </c>
      <c r="G114" s="236"/>
      <c r="H114" s="185" t="str">
        <f>IF(E114="selectable options","n/a",IF(ISERROR(F114=E114),"n/a",IF(F114&lt;&gt;E114,"varies from 2013 to 2014","no change")))</f>
        <v>n/a</v>
      </c>
      <c r="I114" s="172" t="str">
        <f>IF(H114="no change","a",IF(H114="varies from 2013 to 2014","i","3"))</f>
        <v>3</v>
      </c>
      <c r="K114" s="227"/>
      <c r="L114" s="227"/>
      <c r="M114" s="68"/>
      <c r="N114" s="228" t="str">
        <f>IF(D114=K114,"a","r")</f>
        <v>r</v>
      </c>
      <c r="O114" s="228" t="str">
        <f>IF(E114=L114,"a","r")</f>
        <v>r</v>
      </c>
      <c r="T114" s="68"/>
    </row>
    <row r="115" spans="1:20" s="68" customFormat="1" ht="12" customHeight="1">
      <c r="A115" s="162"/>
      <c r="B115" s="168"/>
      <c r="C115" s="91"/>
      <c r="D115" s="91"/>
      <c r="E115" s="91"/>
      <c r="F115" s="91"/>
      <c r="G115" s="309"/>
      <c r="H115" s="173"/>
      <c r="I115" s="174"/>
      <c r="K115" s="91"/>
      <c r="L115" s="91"/>
      <c r="M115" s="211"/>
      <c r="N115" s="91"/>
      <c r="O115" s="91"/>
    </row>
    <row r="116" spans="1:20" s="1" customFormat="1" ht="25.5">
      <c r="A116" s="161" t="s">
        <v>189</v>
      </c>
      <c r="B116" s="90"/>
      <c r="C116" s="131" t="s">
        <v>244</v>
      </c>
      <c r="D116" s="169">
        <v>1</v>
      </c>
      <c r="E116" s="169">
        <v>1</v>
      </c>
      <c r="F116" s="169">
        <v>1</v>
      </c>
      <c r="G116" s="236"/>
      <c r="H116" s="171">
        <f>IF(ISERROR(F116/E116-1),"n/a",F116/E116-1)</f>
        <v>0</v>
      </c>
      <c r="I116" s="172" t="str">
        <f>IF(ISNUMBER(H116),IF(ABS(H116)&lt;0.1,"a","i"),"3")</f>
        <v>a</v>
      </c>
      <c r="K116" s="229"/>
      <c r="L116" s="229"/>
      <c r="M116" s="68"/>
      <c r="N116" s="228" t="str">
        <f t="shared" ref="N116:O119" si="38">IF(D116=K116,"a","r")</f>
        <v>r</v>
      </c>
      <c r="O116" s="228" t="str">
        <f t="shared" si="38"/>
        <v>r</v>
      </c>
      <c r="T116" s="68"/>
    </row>
    <row r="117" spans="1:20" s="1" customFormat="1" ht="22.5" customHeight="1">
      <c r="A117" s="163" t="s">
        <v>192</v>
      </c>
      <c r="B117" s="90"/>
      <c r="C117" s="131" t="s">
        <v>284</v>
      </c>
      <c r="D117" s="169">
        <v>1</v>
      </c>
      <c r="E117" s="169">
        <v>1</v>
      </c>
      <c r="F117" s="169">
        <v>1</v>
      </c>
      <c r="G117" s="236"/>
      <c r="H117" s="171">
        <f t="shared" ref="H117:H119" si="39">IF(ISERROR(F117/E117-1),"n/a",F117/E117-1)</f>
        <v>0</v>
      </c>
      <c r="I117" s="172" t="str">
        <f t="shared" ref="I117:I119" si="40">IF(ISNUMBER(H117),IF(ABS(H117)&lt;0.1,"a","i"),"3")</f>
        <v>a</v>
      </c>
      <c r="K117" s="229"/>
      <c r="L117" s="229"/>
      <c r="M117" s="68"/>
      <c r="N117" s="228" t="str">
        <f t="shared" si="38"/>
        <v>r</v>
      </c>
      <c r="O117" s="228" t="str">
        <f t="shared" si="38"/>
        <v>r</v>
      </c>
      <c r="T117" s="68"/>
    </row>
    <row r="118" spans="1:20" s="1" customFormat="1" ht="22.5" customHeight="1">
      <c r="A118" s="163"/>
      <c r="B118" s="90"/>
      <c r="C118" s="131" t="s">
        <v>290</v>
      </c>
      <c r="D118" s="169" t="s">
        <v>188</v>
      </c>
      <c r="E118" s="169" t="s">
        <v>188</v>
      </c>
      <c r="F118" s="169" t="s">
        <v>188</v>
      </c>
      <c r="G118" s="236"/>
      <c r="H118" s="171" t="str">
        <f t="shared" si="39"/>
        <v>n/a</v>
      </c>
      <c r="I118" s="172" t="str">
        <f t="shared" si="40"/>
        <v>3</v>
      </c>
      <c r="K118" s="229"/>
      <c r="L118" s="229"/>
      <c r="M118" s="68"/>
      <c r="N118" s="228" t="str">
        <f t="shared" si="38"/>
        <v>r</v>
      </c>
      <c r="O118" s="228" t="str">
        <f t="shared" si="38"/>
        <v>r</v>
      </c>
      <c r="T118" s="68"/>
    </row>
    <row r="119" spans="1:20" s="1" customFormat="1" ht="22.5" customHeight="1">
      <c r="A119" s="163"/>
      <c r="B119" s="90"/>
      <c r="C119" s="131" t="s">
        <v>291</v>
      </c>
      <c r="D119" s="169" t="s">
        <v>188</v>
      </c>
      <c r="E119" s="169" t="s">
        <v>188</v>
      </c>
      <c r="F119" s="169" t="s">
        <v>188</v>
      </c>
      <c r="G119" s="236"/>
      <c r="H119" s="171" t="str">
        <f t="shared" si="39"/>
        <v>n/a</v>
      </c>
      <c r="I119" s="172" t="str">
        <f t="shared" si="40"/>
        <v>3</v>
      </c>
      <c r="K119" s="229"/>
      <c r="L119" s="229"/>
      <c r="M119" s="68"/>
      <c r="N119" s="228" t="str">
        <f t="shared" si="38"/>
        <v>r</v>
      </c>
      <c r="O119" s="228" t="str">
        <f t="shared" si="38"/>
        <v>r</v>
      </c>
      <c r="T119" s="68"/>
    </row>
    <row r="120" spans="1:20" s="68" customFormat="1" ht="12" customHeight="1">
      <c r="A120" s="162"/>
      <c r="B120" s="168"/>
      <c r="C120" s="91"/>
      <c r="D120" s="91"/>
      <c r="E120" s="91"/>
      <c r="F120" s="91"/>
      <c r="G120" s="309"/>
      <c r="H120" s="175"/>
      <c r="I120" s="174"/>
      <c r="K120" s="91"/>
      <c r="L120" s="91"/>
      <c r="M120" s="211"/>
      <c r="N120" s="91"/>
      <c r="O120" s="91"/>
    </row>
    <row r="121" spans="1:20" s="1" customFormat="1" ht="25.5">
      <c r="A121" s="161" t="s">
        <v>190</v>
      </c>
      <c r="B121" s="90"/>
      <c r="C121" s="131" t="s">
        <v>244</v>
      </c>
      <c r="D121" s="169" t="s">
        <v>188</v>
      </c>
      <c r="E121" s="169" t="s">
        <v>188</v>
      </c>
      <c r="F121" s="169" t="s">
        <v>188</v>
      </c>
      <c r="G121" s="236"/>
      <c r="H121" s="171" t="str">
        <f t="shared" ref="H121:H124" si="41">IF(ISERROR(F121/E121-1),"n/a",F121/E121-1)</f>
        <v>n/a</v>
      </c>
      <c r="I121" s="172" t="str">
        <f t="shared" ref="I121:I124" si="42">IF(ISNUMBER(H121),IF(ABS(H121)&lt;0.1,"a","i"),"3")</f>
        <v>3</v>
      </c>
      <c r="K121" s="229"/>
      <c r="L121" s="229"/>
      <c r="M121" s="68"/>
      <c r="N121" s="228" t="str">
        <f t="shared" ref="N121:O124" si="43">IF(D121=K121,"a","r")</f>
        <v>r</v>
      </c>
      <c r="O121" s="228" t="str">
        <f t="shared" si="43"/>
        <v>r</v>
      </c>
      <c r="T121" s="68"/>
    </row>
    <row r="122" spans="1:20" s="1" customFormat="1" ht="22.5" customHeight="1">
      <c r="A122" s="163" t="s">
        <v>191</v>
      </c>
      <c r="B122" s="90"/>
      <c r="C122" s="131" t="s">
        <v>284</v>
      </c>
      <c r="D122" s="169" t="s">
        <v>188</v>
      </c>
      <c r="E122" s="169" t="s">
        <v>188</v>
      </c>
      <c r="F122" s="169" t="s">
        <v>188</v>
      </c>
      <c r="G122" s="236"/>
      <c r="H122" s="171" t="str">
        <f t="shared" si="41"/>
        <v>n/a</v>
      </c>
      <c r="I122" s="172" t="str">
        <f t="shared" si="42"/>
        <v>3</v>
      </c>
      <c r="K122" s="229"/>
      <c r="L122" s="229"/>
      <c r="M122" s="68"/>
      <c r="N122" s="228" t="str">
        <f t="shared" si="43"/>
        <v>r</v>
      </c>
      <c r="O122" s="228" t="str">
        <f t="shared" si="43"/>
        <v>r</v>
      </c>
      <c r="T122" s="68"/>
    </row>
    <row r="123" spans="1:20" s="1" customFormat="1" ht="22.5" customHeight="1">
      <c r="A123" s="163"/>
      <c r="B123" s="90"/>
      <c r="C123" s="131" t="s">
        <v>290</v>
      </c>
      <c r="D123" s="169" t="s">
        <v>188</v>
      </c>
      <c r="E123" s="169" t="s">
        <v>188</v>
      </c>
      <c r="F123" s="169" t="s">
        <v>188</v>
      </c>
      <c r="G123" s="236"/>
      <c r="H123" s="171" t="str">
        <f t="shared" si="41"/>
        <v>n/a</v>
      </c>
      <c r="I123" s="172" t="str">
        <f t="shared" si="42"/>
        <v>3</v>
      </c>
      <c r="K123" s="229"/>
      <c r="L123" s="229"/>
      <c r="M123" s="68"/>
      <c r="N123" s="228" t="str">
        <f t="shared" si="43"/>
        <v>r</v>
      </c>
      <c r="O123" s="228" t="str">
        <f t="shared" si="43"/>
        <v>r</v>
      </c>
      <c r="T123" s="68"/>
    </row>
    <row r="124" spans="1:20" s="1" customFormat="1" ht="22.5" customHeight="1">
      <c r="A124" s="163"/>
      <c r="B124" s="90"/>
      <c r="C124" s="131" t="s">
        <v>291</v>
      </c>
      <c r="D124" s="169" t="s">
        <v>188</v>
      </c>
      <c r="E124" s="169" t="s">
        <v>188</v>
      </c>
      <c r="F124" s="169" t="s">
        <v>188</v>
      </c>
      <c r="G124" s="236"/>
      <c r="H124" s="171" t="str">
        <f t="shared" si="41"/>
        <v>n/a</v>
      </c>
      <c r="I124" s="172" t="str">
        <f t="shared" si="42"/>
        <v>3</v>
      </c>
      <c r="K124" s="229"/>
      <c r="L124" s="229"/>
      <c r="M124" s="68"/>
      <c r="N124" s="228" t="str">
        <f t="shared" si="43"/>
        <v>r</v>
      </c>
      <c r="O124" s="228" t="str">
        <f t="shared" si="43"/>
        <v>r</v>
      </c>
      <c r="T124" s="68"/>
    </row>
    <row r="125" spans="1:20" s="68" customFormat="1" ht="12" customHeight="1">
      <c r="A125" s="162"/>
      <c r="B125" s="168"/>
      <c r="C125" s="91"/>
      <c r="D125" s="91"/>
      <c r="E125" s="91"/>
      <c r="F125" s="91"/>
      <c r="G125" s="309"/>
      <c r="H125" s="175"/>
      <c r="I125" s="174"/>
      <c r="K125" s="74"/>
      <c r="L125" s="74"/>
      <c r="M125" s="210"/>
      <c r="N125" s="74"/>
      <c r="O125" s="74"/>
    </row>
    <row r="126" spans="1:20" s="1" customFormat="1" ht="150" customHeight="1">
      <c r="A126" s="415" t="s">
        <v>193</v>
      </c>
      <c r="B126" s="415"/>
      <c r="C126" s="90"/>
      <c r="D126" s="272" t="s">
        <v>188</v>
      </c>
      <c r="E126" s="272" t="s">
        <v>188</v>
      </c>
      <c r="F126" s="272" t="s">
        <v>188</v>
      </c>
      <c r="G126" s="273"/>
      <c r="H126" s="318"/>
      <c r="I126" s="318"/>
      <c r="K126" s="225"/>
      <c r="L126" s="225"/>
      <c r="M126" s="68"/>
      <c r="N126" s="228" t="str">
        <f>IF(D126=K126,"a","r")</f>
        <v>r</v>
      </c>
      <c r="O126" s="228" t="str">
        <f>IF(E126=L126,"a","r")</f>
        <v>r</v>
      </c>
      <c r="T126" s="68"/>
    </row>
    <row r="127" spans="1:20" s="1" customFormat="1" ht="18">
      <c r="A127" s="302"/>
      <c r="B127" s="303"/>
      <c r="C127" s="304"/>
      <c r="D127" s="305"/>
      <c r="E127" s="305"/>
      <c r="F127" s="305"/>
      <c r="G127" s="309"/>
      <c r="H127" s="175"/>
      <c r="I127" s="184"/>
      <c r="K127" s="104"/>
      <c r="L127" s="104"/>
      <c r="M127" s="209"/>
      <c r="N127" s="104"/>
      <c r="O127" s="104"/>
      <c r="T127" s="209"/>
    </row>
    <row r="128" spans="1:20" s="1" customFormat="1" ht="19.5" customHeight="1">
      <c r="A128" s="407" t="s">
        <v>195</v>
      </c>
      <c r="B128" s="408"/>
      <c r="C128" s="409"/>
      <c r="D128" s="311"/>
      <c r="E128" s="179"/>
      <c r="F128" s="179"/>
      <c r="G128" s="179"/>
      <c r="H128" s="179"/>
      <c r="I128" s="180"/>
      <c r="K128" s="170"/>
      <c r="L128" s="170"/>
      <c r="M128" s="170"/>
      <c r="N128" s="170"/>
      <c r="O128" s="170"/>
      <c r="T128" s="170"/>
    </row>
    <row r="129" spans="1:22" s="68" customFormat="1" ht="12" customHeight="1">
      <c r="A129" s="162"/>
      <c r="B129" s="168"/>
      <c r="C129" s="91"/>
      <c r="D129" s="308"/>
      <c r="E129" s="308"/>
      <c r="F129" s="308"/>
      <c r="G129" s="309"/>
      <c r="H129" s="173"/>
      <c r="I129" s="174"/>
      <c r="K129" s="105"/>
      <c r="L129" s="105"/>
      <c r="M129" s="210"/>
      <c r="N129" s="105"/>
      <c r="O129" s="105"/>
      <c r="T129" s="210"/>
    </row>
    <row r="130" spans="1:22" s="1" customFormat="1" ht="30" customHeight="1">
      <c r="A130" s="164" t="s">
        <v>196</v>
      </c>
      <c r="B130" s="165"/>
      <c r="C130" s="90"/>
      <c r="D130" s="166" t="s">
        <v>210</v>
      </c>
      <c r="E130" s="166" t="s">
        <v>210</v>
      </c>
      <c r="F130" s="166" t="s">
        <v>210</v>
      </c>
      <c r="G130" s="273"/>
      <c r="H130" s="175"/>
      <c r="I130" s="174"/>
      <c r="K130" s="227"/>
      <c r="L130" s="227"/>
      <c r="M130" s="68"/>
      <c r="N130" s="228" t="str">
        <f>IF(D130=K130,"a","r")</f>
        <v>r</v>
      </c>
      <c r="O130" s="228" t="str">
        <f>IF(E130=L130,"a","r")</f>
        <v>r</v>
      </c>
      <c r="T130" s="68"/>
    </row>
    <row r="131" spans="1:22" s="68" customFormat="1" ht="12" customHeight="1">
      <c r="A131" s="162"/>
      <c r="B131" s="168"/>
      <c r="C131" s="91"/>
      <c r="D131" s="91"/>
      <c r="E131" s="91"/>
      <c r="F131" s="91"/>
      <c r="G131" s="309"/>
      <c r="H131" s="175"/>
      <c r="I131" s="174"/>
      <c r="K131" s="74"/>
      <c r="L131" s="74"/>
      <c r="M131" s="210"/>
      <c r="N131" s="74"/>
      <c r="O131" s="74"/>
    </row>
    <row r="132" spans="1:22" s="1" customFormat="1" ht="150" customHeight="1">
      <c r="A132" s="317" t="s">
        <v>193</v>
      </c>
      <c r="B132" s="317"/>
      <c r="C132" s="90"/>
      <c r="D132" s="272" t="s">
        <v>188</v>
      </c>
      <c r="E132" s="272" t="s">
        <v>188</v>
      </c>
      <c r="F132" s="272" t="s">
        <v>188</v>
      </c>
      <c r="G132" s="273"/>
      <c r="H132" s="175"/>
      <c r="I132" s="174"/>
      <c r="K132" s="225"/>
      <c r="L132" s="225"/>
      <c r="M132" s="68"/>
      <c r="N132" s="228" t="str">
        <f>IF(D132=K132,"a","r")</f>
        <v>r</v>
      </c>
      <c r="O132" s="228" t="str">
        <f>IF(E132=L132,"a","r")</f>
        <v>r</v>
      </c>
      <c r="T132" s="68"/>
    </row>
    <row r="133" spans="1:22" s="1" customFormat="1" ht="18">
      <c r="A133" s="312"/>
      <c r="B133" s="313"/>
      <c r="C133" s="305"/>
      <c r="D133" s="305"/>
      <c r="E133" s="305"/>
      <c r="F133" s="305"/>
      <c r="G133" s="309"/>
      <c r="H133" s="175"/>
      <c r="I133" s="184"/>
      <c r="K133" s="104"/>
      <c r="L133" s="104"/>
      <c r="M133" s="209"/>
      <c r="N133" s="104"/>
      <c r="O133" s="104"/>
      <c r="T133" s="209"/>
    </row>
    <row r="134" spans="1:22" s="1" customFormat="1" ht="18">
      <c r="A134" s="314"/>
      <c r="B134" s="315"/>
      <c r="C134" s="316"/>
      <c r="D134" s="316"/>
      <c r="E134" s="316"/>
      <c r="F134" s="316"/>
      <c r="G134" s="310"/>
      <c r="H134" s="176"/>
      <c r="I134" s="181"/>
      <c r="K134" s="209"/>
      <c r="L134" s="209"/>
      <c r="M134" s="209"/>
      <c r="N134" s="209"/>
      <c r="O134" s="209"/>
      <c r="T134" s="209"/>
    </row>
    <row r="135" spans="1:22" s="1" customFormat="1" ht="19.5" customHeight="1">
      <c r="A135" s="413" t="s">
        <v>208</v>
      </c>
      <c r="B135" s="414"/>
      <c r="C135" s="299"/>
      <c r="D135" s="300"/>
      <c r="E135" s="300"/>
      <c r="F135" s="300"/>
      <c r="G135" s="301"/>
      <c r="H135" s="182"/>
      <c r="I135" s="183"/>
      <c r="K135" s="68"/>
      <c r="L135" s="68"/>
      <c r="M135" s="68"/>
      <c r="N135" s="68"/>
      <c r="O135" s="68"/>
      <c r="T135" s="68"/>
      <c r="U135" s="68"/>
      <c r="V135" s="68"/>
    </row>
    <row r="136" spans="1:22" s="1" customFormat="1" ht="18">
      <c r="A136" s="302"/>
      <c r="B136" s="303"/>
      <c r="C136" s="304"/>
      <c r="D136" s="305"/>
      <c r="E136" s="305"/>
      <c r="F136" s="305"/>
      <c r="G136" s="306"/>
      <c r="H136" s="177"/>
      <c r="I136" s="178"/>
      <c r="K136" s="209"/>
      <c r="L136" s="209"/>
      <c r="M136" s="209"/>
      <c r="N136" s="209"/>
      <c r="O136" s="209"/>
      <c r="T136" s="209"/>
    </row>
    <row r="137" spans="1:22" s="1" customFormat="1" ht="19.5" customHeight="1">
      <c r="A137" s="407" t="s">
        <v>199</v>
      </c>
      <c r="B137" s="408" t="s">
        <v>188</v>
      </c>
      <c r="C137" s="409"/>
      <c r="D137" s="311"/>
      <c r="E137" s="179"/>
      <c r="F137" s="179"/>
      <c r="G137" s="179"/>
      <c r="H137" s="179"/>
      <c r="I137" s="180"/>
      <c r="T137" s="68"/>
    </row>
    <row r="138" spans="1:22" s="68" customFormat="1" ht="12" customHeight="1">
      <c r="A138" s="162"/>
      <c r="B138" s="168"/>
      <c r="C138" s="91"/>
      <c r="D138" s="308"/>
      <c r="E138" s="308"/>
      <c r="F138" s="308"/>
      <c r="G138" s="309"/>
      <c r="H138" s="173"/>
      <c r="I138" s="174"/>
      <c r="K138" s="105"/>
      <c r="L138" s="105"/>
      <c r="M138" s="210"/>
      <c r="N138" s="105"/>
      <c r="O138" s="105"/>
      <c r="T138" s="210"/>
    </row>
    <row r="139" spans="1:22" s="1" customFormat="1" ht="150" customHeight="1">
      <c r="A139" s="317" t="s">
        <v>193</v>
      </c>
      <c r="B139" s="317"/>
      <c r="C139" s="90"/>
      <c r="D139" s="272" t="s">
        <v>188</v>
      </c>
      <c r="E139" s="272" t="s">
        <v>188</v>
      </c>
      <c r="F139" s="272" t="s">
        <v>188</v>
      </c>
      <c r="G139" s="273"/>
      <c r="H139" s="175"/>
      <c r="I139" s="174"/>
      <c r="K139" s="225"/>
      <c r="L139" s="225"/>
      <c r="M139" s="68"/>
      <c r="N139" s="228" t="str">
        <f>IF(D139=K139,"a","r")</f>
        <v>r</v>
      </c>
      <c r="O139" s="228" t="str">
        <f>IF(E139=L139,"a","r")</f>
        <v>r</v>
      </c>
      <c r="T139" s="68"/>
    </row>
    <row r="140" spans="1:22" s="1" customFormat="1" ht="18">
      <c r="A140" s="302"/>
      <c r="B140" s="303"/>
      <c r="C140" s="304"/>
      <c r="D140" s="305"/>
      <c r="E140" s="305"/>
      <c r="F140" s="305"/>
      <c r="G140" s="309"/>
      <c r="H140" s="175"/>
      <c r="I140" s="184"/>
      <c r="K140" s="104"/>
      <c r="L140" s="104"/>
      <c r="M140" s="209"/>
      <c r="N140" s="104"/>
      <c r="O140" s="104"/>
      <c r="T140" s="209"/>
    </row>
    <row r="141" spans="1:22" s="1" customFormat="1" ht="19.5" customHeight="1">
      <c r="A141" s="407" t="s">
        <v>200</v>
      </c>
      <c r="B141" s="408" t="s">
        <v>188</v>
      </c>
      <c r="C141" s="409"/>
      <c r="D141" s="311"/>
      <c r="E141" s="179"/>
      <c r="F141" s="179"/>
      <c r="G141" s="179"/>
      <c r="H141" s="179"/>
      <c r="I141" s="180"/>
      <c r="K141" s="170"/>
      <c r="L141" s="170"/>
      <c r="M141" s="170"/>
      <c r="N141" s="170"/>
      <c r="O141" s="170"/>
      <c r="T141" s="170"/>
    </row>
    <row r="142" spans="1:22" s="68" customFormat="1" ht="12" customHeight="1">
      <c r="A142" s="162"/>
      <c r="B142" s="168"/>
      <c r="C142" s="91"/>
      <c r="D142" s="308"/>
      <c r="E142" s="308"/>
      <c r="F142" s="308"/>
      <c r="G142" s="309"/>
      <c r="H142" s="173"/>
      <c r="I142" s="174"/>
      <c r="K142" s="105"/>
      <c r="L142" s="105"/>
      <c r="M142" s="210"/>
      <c r="N142" s="105"/>
      <c r="O142" s="105"/>
      <c r="T142" s="210"/>
    </row>
    <row r="143" spans="1:22" s="1" customFormat="1" ht="150" customHeight="1">
      <c r="A143" s="317" t="s">
        <v>193</v>
      </c>
      <c r="B143" s="317"/>
      <c r="C143" s="90"/>
      <c r="D143" s="272" t="s">
        <v>188</v>
      </c>
      <c r="E143" s="272" t="s">
        <v>188</v>
      </c>
      <c r="F143" s="272" t="s">
        <v>188</v>
      </c>
      <c r="G143" s="273"/>
      <c r="H143" s="175"/>
      <c r="I143" s="174"/>
      <c r="K143" s="225"/>
      <c r="L143" s="225"/>
      <c r="M143" s="68"/>
      <c r="N143" s="228" t="str">
        <f>IF(D143=K143,"a","r")</f>
        <v>r</v>
      </c>
      <c r="O143" s="228" t="str">
        <f>IF(E143=L143,"a","r")</f>
        <v>r</v>
      </c>
      <c r="T143" s="68"/>
    </row>
    <row r="144" spans="1:22">
      <c r="B144" s="3"/>
      <c r="C144" s="3"/>
      <c r="D144" s="3"/>
      <c r="E144" s="3"/>
      <c r="F144" s="3"/>
      <c r="G144" s="3"/>
      <c r="H144" s="3"/>
      <c r="I144" s="3"/>
      <c r="L144" s="3"/>
      <c r="M144" s="3"/>
      <c r="O144" s="3"/>
      <c r="P144" s="3"/>
      <c r="Q144" s="70"/>
      <c r="R144" s="3"/>
      <c r="S144" s="3"/>
      <c r="T144" s="70"/>
    </row>
    <row r="145" spans="2:20">
      <c r="B145" s="3"/>
      <c r="C145" s="3"/>
      <c r="D145" s="3"/>
      <c r="E145" s="3"/>
      <c r="F145" s="3"/>
      <c r="G145" s="3"/>
      <c r="H145" s="3"/>
      <c r="I145" s="3"/>
      <c r="L145" s="3"/>
      <c r="M145" s="3"/>
      <c r="O145" s="3"/>
      <c r="P145" s="3"/>
      <c r="R145" s="3"/>
      <c r="S145" s="3"/>
      <c r="T145" s="70"/>
    </row>
    <row r="146" spans="2:20">
      <c r="B146" s="3"/>
      <c r="C146" s="3"/>
      <c r="D146" s="3"/>
      <c r="E146" s="3"/>
      <c r="F146" s="3"/>
      <c r="G146" s="3"/>
      <c r="H146" s="3"/>
      <c r="I146" s="3"/>
      <c r="L146" s="3"/>
      <c r="M146" s="3"/>
      <c r="O146" s="3"/>
      <c r="P146" s="3"/>
      <c r="R146" s="3"/>
      <c r="S146" s="3"/>
      <c r="T146" s="70"/>
    </row>
    <row r="147" spans="2:20">
      <c r="B147" s="3"/>
      <c r="C147" s="3"/>
      <c r="D147" s="3"/>
      <c r="E147" s="3"/>
      <c r="F147" s="3"/>
      <c r="G147" s="3"/>
      <c r="H147" s="3"/>
      <c r="I147" s="3"/>
      <c r="L147" s="3"/>
      <c r="M147" s="3"/>
      <c r="O147" s="3"/>
      <c r="P147" s="3"/>
      <c r="R147" s="3"/>
      <c r="S147" s="3"/>
      <c r="T147" s="70"/>
    </row>
    <row r="148" spans="2:20">
      <c r="B148" s="3"/>
      <c r="C148" s="3"/>
      <c r="D148" s="3"/>
      <c r="E148" s="3"/>
      <c r="F148" s="3"/>
      <c r="G148" s="3"/>
      <c r="H148" s="3"/>
      <c r="I148" s="3"/>
      <c r="L148" s="3"/>
      <c r="M148" s="3"/>
      <c r="O148" s="3"/>
      <c r="P148" s="3"/>
      <c r="R148" s="3"/>
      <c r="S148" s="3"/>
      <c r="T148" s="70"/>
    </row>
    <row r="149" spans="2:20">
      <c r="B149" s="3"/>
      <c r="C149" s="3"/>
      <c r="D149" s="3"/>
      <c r="E149" s="3"/>
      <c r="F149" s="3"/>
      <c r="G149" s="3"/>
      <c r="H149" s="3"/>
      <c r="I149" s="3"/>
      <c r="L149" s="3"/>
      <c r="M149" s="3"/>
      <c r="O149" s="3"/>
      <c r="P149" s="3"/>
      <c r="R149" s="3"/>
      <c r="S149" s="3"/>
      <c r="T149" s="70"/>
    </row>
    <row r="150" spans="2:20">
      <c r="B150" s="3"/>
      <c r="C150" s="3"/>
      <c r="D150" s="3"/>
      <c r="E150" s="3"/>
      <c r="F150" s="3"/>
      <c r="G150" s="3"/>
      <c r="H150" s="3"/>
      <c r="I150" s="3"/>
      <c r="L150" s="3"/>
      <c r="M150" s="3"/>
      <c r="O150" s="3"/>
      <c r="P150" s="3"/>
      <c r="R150" s="3"/>
      <c r="S150" s="3"/>
      <c r="T150" s="70"/>
    </row>
    <row r="151" spans="2:20">
      <c r="B151" s="3"/>
      <c r="C151" s="3"/>
      <c r="D151" s="3"/>
      <c r="E151" s="3"/>
      <c r="F151" s="3"/>
      <c r="G151" s="3"/>
      <c r="H151" s="3"/>
      <c r="I151" s="3"/>
      <c r="L151" s="3"/>
      <c r="M151" s="3"/>
      <c r="O151" s="3"/>
      <c r="P151" s="3"/>
      <c r="R151" s="3"/>
      <c r="S151" s="3"/>
    </row>
    <row r="152" spans="2:20">
      <c r="B152" s="3"/>
      <c r="C152" s="3"/>
      <c r="D152" s="3"/>
      <c r="E152" s="3"/>
      <c r="F152" s="3"/>
      <c r="G152" s="3"/>
      <c r="H152" s="3"/>
      <c r="I152" s="3"/>
      <c r="L152" s="3"/>
      <c r="M152" s="3"/>
      <c r="O152" s="3"/>
      <c r="P152" s="3"/>
      <c r="R152" s="3"/>
      <c r="S152" s="3"/>
    </row>
    <row r="153" spans="2:20">
      <c r="B153" s="3"/>
      <c r="C153" s="3"/>
      <c r="D153" s="3"/>
      <c r="E153" s="3"/>
      <c r="F153" s="3"/>
      <c r="G153" s="3"/>
      <c r="H153" s="3"/>
      <c r="I153" s="3"/>
      <c r="L153" s="3"/>
      <c r="M153" s="3"/>
      <c r="O153" s="3"/>
      <c r="P153" s="3"/>
      <c r="R153" s="3"/>
      <c r="S153" s="3"/>
    </row>
    <row r="154" spans="2:20">
      <c r="B154" s="3"/>
      <c r="C154" s="3"/>
      <c r="D154" s="3"/>
      <c r="E154" s="3"/>
      <c r="F154" s="3"/>
      <c r="G154" s="3"/>
      <c r="H154" s="3"/>
      <c r="I154" s="3"/>
      <c r="L154" s="3"/>
      <c r="M154" s="3"/>
      <c r="O154" s="3"/>
      <c r="P154" s="3"/>
      <c r="R154" s="3"/>
      <c r="S154" s="3"/>
    </row>
    <row r="155" spans="2:20">
      <c r="B155" s="3"/>
      <c r="C155" s="3"/>
      <c r="D155" s="3"/>
      <c r="E155" s="3"/>
      <c r="F155" s="3"/>
      <c r="G155" s="3"/>
      <c r="H155" s="3"/>
      <c r="I155" s="3"/>
      <c r="L155" s="3"/>
      <c r="M155" s="3"/>
      <c r="O155" s="3"/>
      <c r="P155" s="3"/>
      <c r="R155" s="3"/>
      <c r="S155" s="3"/>
    </row>
    <row r="156" spans="2:20">
      <c r="B156" s="3"/>
      <c r="C156" s="3"/>
      <c r="D156" s="3"/>
      <c r="E156" s="3"/>
      <c r="F156" s="3"/>
      <c r="G156" s="3"/>
      <c r="H156" s="3"/>
      <c r="I156" s="3"/>
      <c r="L156" s="3"/>
      <c r="M156" s="3"/>
      <c r="O156" s="3"/>
      <c r="P156" s="3"/>
      <c r="R156" s="3"/>
      <c r="S156" s="3"/>
    </row>
    <row r="157" spans="2:20">
      <c r="B157" s="3"/>
      <c r="C157" s="3"/>
      <c r="D157" s="3"/>
      <c r="E157" s="3"/>
      <c r="F157" s="3"/>
      <c r="G157" s="3"/>
      <c r="H157" s="3"/>
      <c r="I157" s="3"/>
      <c r="L157" s="3"/>
      <c r="M157" s="3"/>
      <c r="O157" s="3"/>
      <c r="P157" s="3"/>
      <c r="R157" s="3"/>
      <c r="S157" s="3"/>
    </row>
    <row r="158" spans="2:20">
      <c r="B158" s="3"/>
      <c r="C158" s="3"/>
      <c r="D158" s="3"/>
      <c r="E158" s="3"/>
      <c r="F158" s="3"/>
      <c r="G158" s="3"/>
      <c r="H158" s="3"/>
      <c r="I158" s="3"/>
      <c r="L158" s="3"/>
      <c r="M158" s="3"/>
      <c r="O158" s="3"/>
      <c r="P158" s="3"/>
      <c r="R158" s="3"/>
      <c r="S158" s="3"/>
    </row>
    <row r="159" spans="2:20">
      <c r="B159" s="3"/>
      <c r="C159" s="3"/>
      <c r="D159" s="3"/>
      <c r="E159" s="3"/>
      <c r="F159" s="3"/>
      <c r="G159" s="3"/>
      <c r="H159" s="3"/>
      <c r="I159" s="3"/>
      <c r="L159" s="3"/>
      <c r="M159" s="3"/>
      <c r="O159" s="3"/>
      <c r="P159" s="3"/>
      <c r="R159" s="3"/>
      <c r="S159" s="3"/>
    </row>
    <row r="160" spans="2:20">
      <c r="B160" s="3"/>
      <c r="C160" s="3"/>
      <c r="D160" s="3"/>
      <c r="E160" s="3"/>
      <c r="F160" s="3"/>
      <c r="G160" s="3"/>
      <c r="H160" s="3"/>
      <c r="I160" s="3"/>
      <c r="L160" s="3"/>
      <c r="M160" s="3"/>
      <c r="O160" s="3"/>
      <c r="P160" s="3"/>
      <c r="R160" s="3"/>
      <c r="S160" s="3"/>
    </row>
    <row r="161" spans="2:19">
      <c r="B161" s="3"/>
      <c r="C161" s="3"/>
      <c r="D161" s="3"/>
      <c r="E161" s="3"/>
      <c r="F161" s="3"/>
      <c r="G161" s="3"/>
      <c r="H161" s="3"/>
      <c r="I161" s="3"/>
      <c r="L161" s="3"/>
      <c r="M161" s="3"/>
      <c r="O161" s="3"/>
      <c r="P161" s="3"/>
      <c r="R161" s="3"/>
      <c r="S161" s="3"/>
    </row>
    <row r="162" spans="2:19">
      <c r="B162" s="3"/>
      <c r="C162" s="3"/>
      <c r="D162" s="3"/>
      <c r="E162" s="3"/>
      <c r="F162" s="3"/>
      <c r="G162" s="3"/>
      <c r="H162" s="3"/>
      <c r="I162" s="3"/>
      <c r="L162" s="3"/>
      <c r="M162" s="3"/>
      <c r="O162" s="3"/>
      <c r="P162" s="3"/>
      <c r="R162" s="3"/>
      <c r="S162" s="3"/>
    </row>
    <row r="163" spans="2:19">
      <c r="B163" s="3"/>
      <c r="C163" s="3"/>
      <c r="D163" s="3"/>
      <c r="E163" s="3"/>
      <c r="F163" s="3"/>
      <c r="G163" s="3"/>
      <c r="H163" s="3"/>
      <c r="I163" s="3"/>
      <c r="L163" s="3"/>
      <c r="M163" s="3"/>
      <c r="O163" s="3"/>
      <c r="P163" s="3"/>
      <c r="R163" s="3"/>
      <c r="S163" s="3"/>
    </row>
    <row r="164" spans="2:19">
      <c r="B164" s="3"/>
      <c r="C164" s="3"/>
      <c r="D164" s="3"/>
      <c r="E164" s="3"/>
      <c r="F164" s="3"/>
      <c r="G164" s="3"/>
      <c r="H164" s="3"/>
      <c r="I164" s="3"/>
      <c r="L164" s="3"/>
      <c r="M164" s="3"/>
      <c r="O164" s="3"/>
      <c r="P164" s="3"/>
      <c r="R164" s="3"/>
      <c r="S164" s="3"/>
    </row>
    <row r="165" spans="2:19">
      <c r="B165" s="3"/>
      <c r="C165" s="3"/>
      <c r="D165" s="3"/>
      <c r="E165" s="3"/>
      <c r="F165" s="3"/>
      <c r="G165" s="3"/>
      <c r="H165" s="3"/>
      <c r="I165" s="3"/>
      <c r="L165" s="3"/>
      <c r="M165" s="3"/>
      <c r="O165" s="3"/>
      <c r="P165" s="3"/>
      <c r="R165" s="3"/>
      <c r="S165" s="3"/>
    </row>
    <row r="166" spans="2:19">
      <c r="B166" s="3"/>
      <c r="C166" s="3"/>
      <c r="D166" s="3"/>
      <c r="E166" s="3"/>
      <c r="F166" s="3"/>
      <c r="G166" s="3"/>
      <c r="H166" s="3"/>
      <c r="I166" s="3"/>
      <c r="L166" s="3"/>
      <c r="M166" s="3"/>
      <c r="O166" s="3"/>
      <c r="P166" s="3"/>
      <c r="R166" s="3"/>
      <c r="S166" s="3"/>
    </row>
    <row r="167" spans="2:19">
      <c r="B167" s="3"/>
      <c r="C167" s="3"/>
      <c r="D167" s="3"/>
      <c r="E167" s="3"/>
      <c r="F167" s="3"/>
      <c r="G167" s="3"/>
      <c r="H167" s="3"/>
      <c r="I167" s="3"/>
      <c r="L167" s="3"/>
      <c r="M167" s="3"/>
      <c r="O167" s="3"/>
      <c r="P167" s="3"/>
      <c r="R167" s="3"/>
      <c r="S167" s="3"/>
    </row>
    <row r="168" spans="2:19">
      <c r="B168" s="3"/>
      <c r="C168" s="3"/>
      <c r="D168" s="3"/>
      <c r="E168" s="3"/>
      <c r="F168" s="3"/>
      <c r="G168" s="3"/>
      <c r="H168" s="3"/>
      <c r="I168" s="3"/>
      <c r="L168" s="3"/>
      <c r="M168" s="3"/>
      <c r="O168" s="3"/>
      <c r="P168" s="3"/>
      <c r="R168" s="3"/>
      <c r="S168" s="3"/>
    </row>
    <row r="169" spans="2:19">
      <c r="B169" s="3"/>
      <c r="C169" s="3"/>
      <c r="D169" s="3"/>
      <c r="E169" s="3"/>
      <c r="F169" s="3"/>
      <c r="G169" s="3"/>
      <c r="H169" s="3"/>
      <c r="I169" s="3"/>
      <c r="L169" s="3"/>
      <c r="M169" s="3"/>
      <c r="O169" s="3"/>
      <c r="P169" s="3"/>
      <c r="R169" s="3"/>
      <c r="S169" s="3"/>
    </row>
    <row r="170" spans="2:19">
      <c r="B170" s="3"/>
      <c r="C170" s="3"/>
      <c r="D170" s="3"/>
      <c r="E170" s="3"/>
      <c r="F170" s="3"/>
      <c r="G170" s="3"/>
      <c r="H170" s="3"/>
      <c r="I170" s="3"/>
      <c r="L170" s="3"/>
      <c r="M170" s="3"/>
      <c r="O170" s="3"/>
      <c r="P170" s="3"/>
      <c r="R170" s="3"/>
      <c r="S170" s="3"/>
    </row>
    <row r="171" spans="2:19">
      <c r="B171" s="3"/>
      <c r="C171" s="3"/>
      <c r="D171" s="3"/>
      <c r="E171" s="3"/>
      <c r="F171" s="3"/>
      <c r="G171" s="3"/>
      <c r="H171" s="3"/>
      <c r="I171" s="3"/>
      <c r="L171" s="3"/>
      <c r="M171" s="3"/>
      <c r="O171" s="3"/>
      <c r="P171" s="3"/>
      <c r="R171" s="3"/>
      <c r="S171" s="3"/>
    </row>
    <row r="172" spans="2:19">
      <c r="B172" s="3"/>
      <c r="C172" s="3"/>
      <c r="D172" s="3"/>
      <c r="E172" s="3"/>
      <c r="F172" s="3"/>
      <c r="G172" s="3"/>
      <c r="H172" s="3"/>
      <c r="I172" s="3"/>
      <c r="L172" s="3"/>
      <c r="M172" s="3"/>
      <c r="O172" s="3"/>
      <c r="P172" s="3"/>
      <c r="R172" s="3"/>
      <c r="S172" s="3"/>
    </row>
    <row r="173" spans="2:19">
      <c r="B173" s="3"/>
      <c r="C173" s="3"/>
      <c r="D173" s="3"/>
      <c r="E173" s="3"/>
      <c r="F173" s="3"/>
      <c r="G173" s="3"/>
      <c r="H173" s="3"/>
      <c r="I173" s="3"/>
      <c r="L173" s="3"/>
      <c r="M173" s="3"/>
      <c r="O173" s="3"/>
      <c r="P173" s="3"/>
      <c r="R173" s="3"/>
      <c r="S173" s="3"/>
    </row>
    <row r="174" spans="2:19">
      <c r="B174" s="3"/>
      <c r="C174" s="3"/>
      <c r="D174" s="3"/>
      <c r="E174" s="3"/>
      <c r="F174" s="3"/>
      <c r="G174" s="3"/>
      <c r="H174" s="3"/>
      <c r="I174" s="3"/>
      <c r="L174" s="3"/>
      <c r="M174" s="3"/>
      <c r="O174" s="3"/>
      <c r="P174" s="3"/>
      <c r="R174" s="3"/>
      <c r="S174" s="3"/>
    </row>
    <row r="175" spans="2:19">
      <c r="B175" s="3"/>
      <c r="C175" s="3"/>
      <c r="D175" s="3"/>
      <c r="E175" s="3"/>
      <c r="F175" s="3"/>
      <c r="G175" s="3"/>
      <c r="H175" s="3"/>
      <c r="I175" s="3"/>
      <c r="L175" s="3"/>
      <c r="M175" s="3"/>
      <c r="O175" s="3"/>
      <c r="P175" s="3"/>
      <c r="R175" s="3"/>
      <c r="S175" s="3"/>
    </row>
    <row r="176" spans="2:19">
      <c r="B176" s="3"/>
      <c r="C176" s="3"/>
      <c r="D176" s="3"/>
      <c r="E176" s="3"/>
      <c r="F176" s="3"/>
      <c r="G176" s="3"/>
      <c r="H176" s="3"/>
      <c r="I176" s="3"/>
      <c r="L176" s="3"/>
      <c r="M176" s="3"/>
      <c r="O176" s="3"/>
      <c r="P176" s="3"/>
      <c r="R176" s="3"/>
      <c r="S176" s="3"/>
    </row>
    <row r="177" spans="2:19">
      <c r="B177" s="3"/>
      <c r="C177" s="3"/>
      <c r="D177" s="3"/>
      <c r="E177" s="3"/>
      <c r="F177" s="3"/>
      <c r="G177" s="3"/>
      <c r="H177" s="3"/>
      <c r="I177" s="3"/>
      <c r="L177" s="3"/>
      <c r="M177" s="3"/>
      <c r="O177" s="3"/>
      <c r="P177" s="3"/>
      <c r="R177" s="3"/>
      <c r="S177" s="3"/>
    </row>
    <row r="178" spans="2:19">
      <c r="B178" s="3"/>
      <c r="C178" s="3"/>
      <c r="D178" s="3"/>
      <c r="E178" s="3"/>
      <c r="F178" s="3"/>
      <c r="G178" s="3"/>
      <c r="H178" s="3"/>
      <c r="I178" s="3"/>
      <c r="L178" s="3"/>
      <c r="M178" s="3"/>
      <c r="O178" s="3"/>
      <c r="P178" s="3"/>
      <c r="R178" s="3"/>
      <c r="S178" s="3"/>
    </row>
    <row r="179" spans="2:19">
      <c r="B179" s="3"/>
      <c r="C179" s="3"/>
      <c r="D179" s="3"/>
      <c r="E179" s="3"/>
      <c r="F179" s="3"/>
      <c r="G179" s="3"/>
      <c r="H179" s="3"/>
      <c r="I179" s="3"/>
      <c r="L179" s="3"/>
      <c r="M179" s="3"/>
      <c r="O179" s="3"/>
      <c r="P179" s="3"/>
      <c r="R179" s="3"/>
      <c r="S179" s="3"/>
    </row>
    <row r="180" spans="2:19">
      <c r="B180" s="3"/>
      <c r="C180" s="3"/>
      <c r="D180" s="3"/>
      <c r="E180" s="3"/>
      <c r="F180" s="3"/>
      <c r="G180" s="3"/>
      <c r="H180" s="3"/>
      <c r="I180" s="3"/>
      <c r="L180" s="3"/>
      <c r="M180" s="3"/>
      <c r="O180" s="3"/>
      <c r="P180" s="3"/>
      <c r="R180" s="3"/>
      <c r="S180" s="3"/>
    </row>
    <row r="181" spans="2:19">
      <c r="B181" s="3"/>
      <c r="C181" s="3"/>
      <c r="D181" s="3"/>
      <c r="E181" s="3"/>
      <c r="F181" s="3"/>
      <c r="G181" s="3"/>
      <c r="H181" s="3"/>
      <c r="I181" s="3"/>
      <c r="L181" s="3"/>
      <c r="M181" s="3"/>
      <c r="O181" s="3"/>
      <c r="P181" s="3"/>
      <c r="R181" s="3"/>
      <c r="S181" s="3"/>
    </row>
    <row r="182" spans="2:19">
      <c r="B182" s="3"/>
      <c r="C182" s="3"/>
      <c r="D182" s="3"/>
      <c r="E182" s="3"/>
      <c r="F182" s="3"/>
      <c r="G182" s="3"/>
      <c r="H182" s="3"/>
      <c r="I182" s="3"/>
      <c r="L182" s="3"/>
      <c r="M182" s="3"/>
      <c r="O182" s="3"/>
      <c r="P182" s="3"/>
      <c r="R182" s="3"/>
      <c r="S182" s="3"/>
    </row>
    <row r="183" spans="2:19">
      <c r="B183" s="3"/>
      <c r="C183" s="3"/>
      <c r="D183" s="3"/>
      <c r="E183" s="3"/>
      <c r="F183" s="3"/>
      <c r="G183" s="3"/>
      <c r="H183" s="3"/>
      <c r="I183" s="3"/>
      <c r="L183" s="3"/>
      <c r="M183" s="3"/>
      <c r="O183" s="3"/>
      <c r="P183" s="3"/>
      <c r="R183" s="3"/>
      <c r="S183" s="3"/>
    </row>
    <row r="184" spans="2:19">
      <c r="B184" s="3"/>
      <c r="C184" s="3"/>
      <c r="D184" s="3"/>
      <c r="E184" s="3"/>
      <c r="F184" s="3"/>
      <c r="G184" s="3"/>
      <c r="H184" s="3"/>
      <c r="I184" s="3"/>
      <c r="L184" s="3"/>
      <c r="M184" s="3"/>
      <c r="O184" s="3"/>
      <c r="P184" s="3"/>
      <c r="R184" s="3"/>
      <c r="S184" s="3"/>
    </row>
    <row r="185" spans="2:19">
      <c r="B185" s="3"/>
      <c r="C185" s="3"/>
      <c r="D185" s="3"/>
      <c r="E185" s="3"/>
      <c r="F185" s="3"/>
      <c r="G185" s="3"/>
      <c r="H185" s="3"/>
      <c r="I185" s="3"/>
      <c r="L185" s="3"/>
      <c r="M185" s="3"/>
      <c r="O185" s="3"/>
      <c r="P185" s="3"/>
      <c r="R185" s="3"/>
      <c r="S185" s="3"/>
    </row>
    <row r="186" spans="2:19">
      <c r="B186" s="3"/>
      <c r="C186" s="3"/>
      <c r="D186" s="3"/>
      <c r="E186" s="3"/>
      <c r="F186" s="3"/>
      <c r="G186" s="3"/>
      <c r="H186" s="3"/>
      <c r="I186" s="3"/>
      <c r="L186" s="3"/>
      <c r="M186" s="3"/>
      <c r="O186" s="3"/>
      <c r="P186" s="3"/>
      <c r="R186" s="3"/>
      <c r="S186" s="3"/>
    </row>
    <row r="187" spans="2:19">
      <c r="B187" s="3"/>
      <c r="C187" s="3"/>
      <c r="D187" s="3"/>
      <c r="E187" s="3"/>
      <c r="F187" s="3"/>
      <c r="G187" s="3"/>
      <c r="H187" s="3"/>
      <c r="I187" s="3"/>
      <c r="L187" s="3"/>
      <c r="M187" s="3"/>
      <c r="O187" s="3"/>
      <c r="P187" s="3"/>
      <c r="R187" s="3"/>
      <c r="S187" s="3"/>
    </row>
    <row r="188" spans="2:19">
      <c r="B188" s="3"/>
      <c r="C188" s="3"/>
      <c r="D188" s="3"/>
      <c r="E188" s="3"/>
      <c r="F188" s="3"/>
      <c r="G188" s="3"/>
      <c r="H188" s="3"/>
      <c r="I188" s="3"/>
      <c r="L188" s="3"/>
      <c r="M188" s="3"/>
      <c r="O188" s="3"/>
      <c r="P188" s="3"/>
      <c r="R188" s="3"/>
      <c r="S188" s="3"/>
    </row>
    <row r="189" spans="2:19">
      <c r="B189" s="3"/>
      <c r="C189" s="3"/>
      <c r="D189" s="3"/>
      <c r="E189" s="3"/>
      <c r="F189" s="3"/>
      <c r="G189" s="3"/>
      <c r="H189" s="3"/>
      <c r="I189" s="3"/>
      <c r="L189" s="3"/>
      <c r="M189" s="3"/>
      <c r="O189" s="3"/>
      <c r="P189" s="3"/>
      <c r="R189" s="3"/>
      <c r="S189" s="3"/>
    </row>
    <row r="190" spans="2:19">
      <c r="B190" s="3"/>
      <c r="C190" s="3"/>
      <c r="D190" s="3"/>
      <c r="E190" s="3"/>
      <c r="F190" s="3"/>
      <c r="G190" s="3"/>
      <c r="H190" s="3"/>
      <c r="I190" s="3"/>
      <c r="L190" s="3"/>
      <c r="M190" s="3"/>
      <c r="O190" s="3"/>
      <c r="P190" s="3"/>
      <c r="R190" s="3"/>
      <c r="S190" s="3"/>
    </row>
    <row r="191" spans="2:19">
      <c r="B191" s="3"/>
      <c r="C191" s="3"/>
      <c r="D191" s="3"/>
      <c r="E191" s="3"/>
      <c r="F191" s="3"/>
      <c r="G191" s="3"/>
      <c r="H191" s="3"/>
      <c r="I191" s="3"/>
      <c r="L191" s="3"/>
      <c r="M191" s="3"/>
      <c r="O191" s="3"/>
      <c r="P191" s="3"/>
      <c r="R191" s="3"/>
      <c r="S191" s="3"/>
    </row>
    <row r="192" spans="2:19">
      <c r="B192" s="3"/>
      <c r="C192" s="3"/>
      <c r="D192" s="3"/>
      <c r="E192" s="3"/>
      <c r="F192" s="3"/>
      <c r="G192" s="3"/>
      <c r="H192" s="3"/>
      <c r="I192" s="3"/>
      <c r="L192" s="3"/>
      <c r="M192" s="3"/>
      <c r="O192" s="3"/>
      <c r="P192" s="3"/>
      <c r="R192" s="3"/>
      <c r="S192" s="3"/>
    </row>
    <row r="193" spans="2:19">
      <c r="B193" s="3"/>
      <c r="C193" s="3"/>
      <c r="D193" s="3"/>
      <c r="E193" s="3"/>
      <c r="F193" s="3"/>
      <c r="G193" s="3"/>
      <c r="H193" s="3"/>
      <c r="I193" s="3"/>
      <c r="L193" s="3"/>
      <c r="M193" s="3"/>
      <c r="O193" s="3"/>
      <c r="P193" s="3"/>
      <c r="R193" s="3"/>
      <c r="S193" s="3"/>
    </row>
    <row r="194" spans="2:19">
      <c r="B194" s="3"/>
      <c r="C194" s="3"/>
      <c r="D194" s="3"/>
      <c r="E194" s="3"/>
      <c r="F194" s="3"/>
      <c r="G194" s="3"/>
      <c r="H194" s="3"/>
      <c r="I194" s="3"/>
      <c r="L194" s="3"/>
      <c r="M194" s="3"/>
      <c r="O194" s="3"/>
      <c r="P194" s="3"/>
      <c r="R194" s="3"/>
      <c r="S194" s="3"/>
    </row>
    <row r="195" spans="2:19">
      <c r="B195" s="3"/>
      <c r="C195" s="3"/>
      <c r="D195" s="3"/>
      <c r="E195" s="3"/>
      <c r="F195" s="3"/>
      <c r="G195" s="3"/>
      <c r="H195" s="3"/>
      <c r="I195" s="3"/>
      <c r="L195" s="3"/>
      <c r="M195" s="3"/>
      <c r="O195" s="3"/>
      <c r="P195" s="3"/>
      <c r="R195" s="3"/>
      <c r="S195" s="3"/>
    </row>
    <row r="196" spans="2:19">
      <c r="B196" s="3"/>
      <c r="C196" s="3"/>
      <c r="D196" s="3"/>
      <c r="E196" s="3"/>
      <c r="F196" s="3"/>
      <c r="G196" s="3"/>
      <c r="H196" s="3"/>
      <c r="I196" s="3"/>
      <c r="L196" s="3"/>
      <c r="M196" s="3"/>
      <c r="O196" s="3"/>
      <c r="P196" s="3"/>
      <c r="R196" s="3"/>
      <c r="S196" s="3"/>
    </row>
    <row r="197" spans="2:19">
      <c r="B197" s="3"/>
      <c r="C197" s="3"/>
      <c r="D197" s="3"/>
      <c r="E197" s="3"/>
      <c r="F197" s="3"/>
      <c r="G197" s="3"/>
      <c r="H197" s="3"/>
      <c r="I197" s="3"/>
      <c r="L197" s="3"/>
      <c r="M197" s="3"/>
      <c r="O197" s="3"/>
      <c r="P197" s="3"/>
      <c r="R197" s="3"/>
      <c r="S197" s="3"/>
    </row>
    <row r="198" spans="2:19">
      <c r="B198" s="3"/>
      <c r="C198" s="3"/>
      <c r="D198" s="3"/>
      <c r="E198" s="3"/>
      <c r="F198" s="3"/>
      <c r="G198" s="3"/>
      <c r="H198" s="3"/>
      <c r="I198" s="3"/>
      <c r="L198" s="3"/>
      <c r="M198" s="3"/>
      <c r="O198" s="3"/>
      <c r="P198" s="3"/>
      <c r="R198" s="3"/>
      <c r="S198" s="3"/>
    </row>
    <row r="199" spans="2:19">
      <c r="B199" s="3"/>
      <c r="C199" s="3"/>
      <c r="D199" s="3"/>
      <c r="E199" s="3"/>
      <c r="F199" s="3"/>
      <c r="G199" s="3"/>
      <c r="H199" s="3"/>
      <c r="I199" s="3"/>
      <c r="L199" s="3"/>
      <c r="M199" s="3"/>
      <c r="O199" s="3"/>
      <c r="P199" s="3"/>
      <c r="R199" s="3"/>
      <c r="S199" s="3"/>
    </row>
    <row r="200" spans="2:19">
      <c r="B200" s="3"/>
      <c r="C200" s="3"/>
      <c r="D200" s="3"/>
      <c r="E200" s="3"/>
      <c r="F200" s="3"/>
      <c r="G200" s="3"/>
      <c r="H200" s="3"/>
      <c r="I200" s="3"/>
      <c r="L200" s="3"/>
      <c r="M200" s="3"/>
      <c r="O200" s="3"/>
      <c r="P200" s="3"/>
      <c r="R200" s="3"/>
      <c r="S200" s="3"/>
    </row>
    <row r="201" spans="2:19">
      <c r="B201" s="3"/>
      <c r="C201" s="3"/>
      <c r="D201" s="3"/>
      <c r="E201" s="3"/>
      <c r="F201" s="3"/>
      <c r="G201" s="3"/>
      <c r="H201" s="3"/>
      <c r="I201" s="3"/>
      <c r="L201" s="3"/>
      <c r="M201" s="3"/>
      <c r="O201" s="3"/>
      <c r="P201" s="3"/>
      <c r="R201" s="3"/>
      <c r="S201" s="3"/>
    </row>
    <row r="202" spans="2:19">
      <c r="B202" s="3"/>
      <c r="C202" s="3"/>
      <c r="D202" s="3"/>
      <c r="E202" s="3"/>
      <c r="F202" s="3"/>
      <c r="G202" s="3"/>
      <c r="H202" s="3"/>
      <c r="I202" s="3"/>
      <c r="L202" s="3"/>
      <c r="M202" s="3"/>
      <c r="O202" s="3"/>
      <c r="P202" s="3"/>
      <c r="R202" s="3"/>
      <c r="S202" s="3"/>
    </row>
    <row r="203" spans="2:19">
      <c r="B203" s="3"/>
      <c r="C203" s="3"/>
      <c r="D203" s="3"/>
      <c r="E203" s="3"/>
      <c r="F203" s="3"/>
      <c r="G203" s="3"/>
      <c r="H203" s="3"/>
      <c r="I203" s="3"/>
      <c r="L203" s="3"/>
      <c r="M203" s="3"/>
      <c r="O203" s="3"/>
      <c r="P203" s="3"/>
      <c r="R203" s="3"/>
      <c r="S203" s="3"/>
    </row>
    <row r="204" spans="2:19">
      <c r="B204" s="3"/>
      <c r="C204" s="3"/>
      <c r="D204" s="3"/>
      <c r="E204" s="3"/>
      <c r="F204" s="3"/>
      <c r="G204" s="3"/>
      <c r="H204" s="3"/>
      <c r="I204" s="3"/>
      <c r="L204" s="3"/>
      <c r="M204" s="3"/>
      <c r="O204" s="3"/>
      <c r="P204" s="3"/>
      <c r="R204" s="3"/>
      <c r="S204" s="3"/>
    </row>
    <row r="205" spans="2:19">
      <c r="B205" s="3"/>
      <c r="C205" s="3"/>
      <c r="D205" s="3"/>
      <c r="E205" s="3"/>
      <c r="F205" s="3"/>
      <c r="G205" s="3"/>
      <c r="H205" s="3"/>
      <c r="I205" s="3"/>
      <c r="L205" s="3"/>
      <c r="M205" s="3"/>
      <c r="O205" s="3"/>
      <c r="P205" s="3"/>
      <c r="R205" s="3"/>
      <c r="S205" s="3"/>
    </row>
    <row r="206" spans="2:19">
      <c r="B206" s="3"/>
      <c r="C206" s="3"/>
      <c r="D206" s="3"/>
      <c r="E206" s="3"/>
      <c r="F206" s="3"/>
      <c r="G206" s="3"/>
      <c r="H206" s="3"/>
      <c r="I206" s="3"/>
      <c r="L206" s="3"/>
      <c r="M206" s="3"/>
      <c r="O206" s="3"/>
      <c r="P206" s="3"/>
      <c r="R206" s="3"/>
      <c r="S206" s="3"/>
    </row>
    <row r="207" spans="2:19">
      <c r="B207" s="3"/>
      <c r="C207" s="3"/>
      <c r="D207" s="3"/>
      <c r="E207" s="3"/>
      <c r="F207" s="3"/>
      <c r="G207" s="3"/>
      <c r="H207" s="3"/>
      <c r="I207" s="3"/>
      <c r="L207" s="3"/>
      <c r="M207" s="3"/>
      <c r="O207" s="3"/>
      <c r="P207" s="3"/>
      <c r="R207" s="3"/>
      <c r="S207" s="3"/>
    </row>
    <row r="208" spans="2:19">
      <c r="B208" s="3"/>
      <c r="C208" s="3"/>
      <c r="D208" s="3"/>
      <c r="E208" s="3"/>
      <c r="F208" s="3"/>
      <c r="G208" s="3"/>
      <c r="H208" s="3"/>
      <c r="I208" s="3"/>
      <c r="L208" s="3"/>
      <c r="M208" s="3"/>
      <c r="O208" s="3"/>
      <c r="P208" s="3"/>
      <c r="R208" s="3"/>
      <c r="S208" s="3"/>
    </row>
    <row r="209" spans="2:19">
      <c r="B209" s="3"/>
      <c r="C209" s="3"/>
      <c r="D209" s="3"/>
      <c r="E209" s="3"/>
      <c r="F209" s="3"/>
      <c r="G209" s="3"/>
      <c r="H209" s="3"/>
      <c r="I209" s="3"/>
      <c r="L209" s="3"/>
      <c r="M209" s="3"/>
      <c r="O209" s="3"/>
      <c r="P209" s="3"/>
      <c r="R209" s="3"/>
      <c r="S209" s="3"/>
    </row>
    <row r="210" spans="2:19">
      <c r="B210" s="3"/>
      <c r="C210" s="3"/>
      <c r="D210" s="3"/>
      <c r="E210" s="3"/>
      <c r="F210" s="3"/>
      <c r="G210" s="3"/>
      <c r="H210" s="3"/>
      <c r="I210" s="3"/>
      <c r="L210" s="3"/>
      <c r="M210" s="3"/>
      <c r="O210" s="3"/>
      <c r="P210" s="3"/>
      <c r="R210" s="3"/>
      <c r="S210" s="3"/>
    </row>
    <row r="211" spans="2:19">
      <c r="B211" s="3"/>
      <c r="C211" s="3"/>
      <c r="D211" s="3"/>
      <c r="E211" s="3"/>
      <c r="F211" s="3"/>
      <c r="G211" s="3"/>
      <c r="H211" s="3"/>
      <c r="I211" s="3"/>
      <c r="L211" s="3"/>
      <c r="M211" s="3"/>
      <c r="O211" s="3"/>
      <c r="P211" s="3"/>
      <c r="R211" s="3"/>
      <c r="S211" s="3"/>
    </row>
    <row r="212" spans="2:19">
      <c r="B212" s="3"/>
      <c r="C212" s="3"/>
      <c r="D212" s="3"/>
      <c r="E212" s="3"/>
      <c r="F212" s="3"/>
      <c r="G212" s="3"/>
      <c r="H212" s="3"/>
      <c r="I212" s="3"/>
      <c r="L212" s="3"/>
      <c r="M212" s="3"/>
      <c r="O212" s="3"/>
      <c r="P212" s="3"/>
      <c r="R212" s="3"/>
      <c r="S212" s="3"/>
    </row>
    <row r="213" spans="2:19">
      <c r="B213" s="3"/>
      <c r="C213" s="3"/>
      <c r="D213" s="3"/>
      <c r="E213" s="3"/>
      <c r="F213" s="3"/>
      <c r="G213" s="3"/>
      <c r="H213" s="3"/>
      <c r="I213" s="3"/>
      <c r="L213" s="3"/>
      <c r="M213" s="3"/>
      <c r="O213" s="3"/>
      <c r="P213" s="3"/>
      <c r="R213" s="3"/>
      <c r="S213" s="3"/>
    </row>
    <row r="214" spans="2:19">
      <c r="B214" s="3"/>
      <c r="C214" s="3"/>
      <c r="D214" s="3"/>
      <c r="E214" s="3"/>
      <c r="F214" s="3"/>
      <c r="G214" s="3"/>
      <c r="H214" s="3"/>
      <c r="I214" s="3"/>
      <c r="L214" s="3"/>
      <c r="M214" s="3"/>
      <c r="O214" s="3"/>
      <c r="P214" s="3"/>
      <c r="R214" s="3"/>
      <c r="S214" s="3"/>
    </row>
    <row r="215" spans="2:19">
      <c r="B215" s="3"/>
      <c r="C215" s="3"/>
      <c r="D215" s="3"/>
      <c r="E215" s="3"/>
      <c r="F215" s="3"/>
      <c r="G215" s="3"/>
      <c r="H215" s="3"/>
      <c r="I215" s="3"/>
      <c r="L215" s="3"/>
      <c r="M215" s="3"/>
      <c r="O215" s="3"/>
      <c r="P215" s="3"/>
      <c r="R215" s="3"/>
      <c r="S215" s="3"/>
    </row>
    <row r="216" spans="2:19">
      <c r="B216" s="3"/>
      <c r="C216" s="3"/>
      <c r="D216" s="3"/>
      <c r="E216" s="3"/>
      <c r="F216" s="3"/>
      <c r="G216" s="3"/>
      <c r="H216" s="3"/>
      <c r="I216" s="3"/>
      <c r="L216" s="3"/>
      <c r="M216" s="3"/>
      <c r="O216" s="3"/>
      <c r="P216" s="3"/>
      <c r="R216" s="3"/>
      <c r="S216" s="3"/>
    </row>
    <row r="217" spans="2:19">
      <c r="B217" s="3"/>
      <c r="C217" s="3"/>
      <c r="D217" s="3"/>
      <c r="E217" s="3"/>
      <c r="F217" s="3"/>
      <c r="G217" s="3"/>
      <c r="H217" s="3"/>
      <c r="I217" s="3"/>
      <c r="L217" s="3"/>
      <c r="M217" s="3"/>
      <c r="O217" s="3"/>
      <c r="P217" s="3"/>
      <c r="R217" s="3"/>
      <c r="S217" s="3"/>
    </row>
    <row r="218" spans="2:19">
      <c r="B218" s="3"/>
      <c r="C218" s="3"/>
      <c r="D218" s="3"/>
      <c r="E218" s="3"/>
      <c r="F218" s="3"/>
      <c r="G218" s="3"/>
      <c r="H218" s="3"/>
      <c r="I218" s="3"/>
      <c r="L218" s="3"/>
      <c r="M218" s="3"/>
      <c r="O218" s="3"/>
      <c r="P218" s="3"/>
      <c r="R218" s="3"/>
      <c r="S218" s="3"/>
    </row>
    <row r="219" spans="2:19">
      <c r="B219" s="3"/>
      <c r="C219" s="3"/>
      <c r="D219" s="3"/>
      <c r="E219" s="3"/>
      <c r="F219" s="3"/>
      <c r="G219" s="3"/>
      <c r="H219" s="3"/>
      <c r="I219" s="3"/>
      <c r="L219" s="3"/>
      <c r="M219" s="3"/>
      <c r="O219" s="3"/>
      <c r="P219" s="3"/>
      <c r="R219" s="3"/>
      <c r="S219" s="3"/>
    </row>
    <row r="220" spans="2:19">
      <c r="B220" s="3"/>
      <c r="C220" s="3"/>
      <c r="D220" s="3"/>
      <c r="E220" s="3"/>
      <c r="F220" s="3"/>
      <c r="G220" s="3"/>
      <c r="H220" s="3"/>
      <c r="I220" s="3"/>
      <c r="L220" s="3"/>
      <c r="M220" s="3"/>
      <c r="O220" s="3"/>
      <c r="P220" s="3"/>
      <c r="R220" s="3"/>
      <c r="S220" s="3"/>
    </row>
    <row r="221" spans="2:19">
      <c r="B221" s="3"/>
      <c r="C221" s="3"/>
      <c r="D221" s="3"/>
      <c r="E221" s="3"/>
      <c r="F221" s="3"/>
      <c r="G221" s="3"/>
      <c r="H221" s="3"/>
      <c r="I221" s="3"/>
      <c r="L221" s="3"/>
      <c r="M221" s="3"/>
      <c r="O221" s="3"/>
      <c r="P221" s="3"/>
      <c r="R221" s="3"/>
      <c r="S221" s="3"/>
    </row>
    <row r="222" spans="2:19">
      <c r="B222" s="3"/>
      <c r="C222" s="3"/>
      <c r="D222" s="3"/>
      <c r="E222" s="3"/>
      <c r="F222" s="3"/>
      <c r="G222" s="3"/>
      <c r="H222" s="3"/>
      <c r="I222" s="3"/>
      <c r="L222" s="3"/>
      <c r="M222" s="3"/>
      <c r="O222" s="3"/>
      <c r="P222" s="3"/>
      <c r="R222" s="3"/>
      <c r="S222" s="3"/>
    </row>
    <row r="223" spans="2:19">
      <c r="B223" s="3"/>
      <c r="C223" s="3"/>
      <c r="D223" s="3"/>
      <c r="E223" s="3"/>
      <c r="F223" s="3"/>
      <c r="G223" s="3"/>
      <c r="H223" s="3"/>
      <c r="I223" s="3"/>
      <c r="L223" s="3"/>
      <c r="M223" s="3"/>
      <c r="O223" s="3"/>
      <c r="P223" s="3"/>
      <c r="R223" s="3"/>
      <c r="S223" s="3"/>
    </row>
    <row r="228" spans="1:19" s="24" customFormat="1">
      <c r="A228" s="3"/>
      <c r="B228" s="5"/>
      <c r="C228" s="5"/>
      <c r="D228" s="5"/>
      <c r="E228" s="5"/>
      <c r="F228" s="5"/>
      <c r="G228" s="9"/>
      <c r="H228" s="2"/>
      <c r="I228" s="10"/>
      <c r="L228" s="65"/>
      <c r="M228" s="65"/>
      <c r="O228" s="5"/>
      <c r="P228" s="5"/>
      <c r="R228" s="5"/>
      <c r="S228" s="5"/>
    </row>
  </sheetData>
  <sheetProtection password="C039" sheet="1" objects="1" scenarios="1"/>
  <mergeCells count="21">
    <mergeCell ref="A128:C128"/>
    <mergeCell ref="A135:B135"/>
    <mergeCell ref="A137:C137"/>
    <mergeCell ref="A141:C141"/>
    <mergeCell ref="A107:B107"/>
    <mergeCell ref="A110:B110"/>
    <mergeCell ref="A112:C112"/>
    <mergeCell ref="A126:B126"/>
    <mergeCell ref="A93:C93"/>
    <mergeCell ref="A43:B43"/>
    <mergeCell ref="A45:C45"/>
    <mergeCell ref="A59:B59"/>
    <mergeCell ref="A61:C61"/>
    <mergeCell ref="A75:B75"/>
    <mergeCell ref="A77:C77"/>
    <mergeCell ref="A91:B91"/>
    <mergeCell ref="A29:C29"/>
    <mergeCell ref="G3:I3"/>
    <mergeCell ref="A11:B11"/>
    <mergeCell ref="A13:C13"/>
    <mergeCell ref="A27:B27"/>
  </mergeCells>
  <conditionalFormatting sqref="G3">
    <cfRule type="cellIs" dxfId="235" priority="816" stopIfTrue="1" operator="equal">
      <formula>"a"</formula>
    </cfRule>
    <cfRule type="cellIs" dxfId="234" priority="817" stopIfTrue="1" operator="equal">
      <formula>"r"</formula>
    </cfRule>
    <cfRule type="cellIs" priority="818" stopIfTrue="1" operator="equal">
      <formula>"i"</formula>
    </cfRule>
  </conditionalFormatting>
  <conditionalFormatting sqref="G15">
    <cfRule type="cellIs" dxfId="233" priority="789" stopIfTrue="1" operator="equal">
      <formula>"a"</formula>
    </cfRule>
    <cfRule type="cellIs" dxfId="232" priority="790" stopIfTrue="1" operator="equal">
      <formula>"r"</formula>
    </cfRule>
    <cfRule type="cellIs" priority="791" stopIfTrue="1" operator="equal">
      <formula>"i"</formula>
    </cfRule>
  </conditionalFormatting>
  <conditionalFormatting sqref="I15">
    <cfRule type="cellIs" dxfId="231" priority="787" stopIfTrue="1" operator="equal">
      <formula>"a"</formula>
    </cfRule>
    <cfRule type="cellIs" dxfId="230" priority="788" stopIfTrue="1" operator="equal">
      <formula>"i"</formula>
    </cfRule>
  </conditionalFormatting>
  <conditionalFormatting sqref="G17">
    <cfRule type="cellIs" dxfId="229" priority="784" stopIfTrue="1" operator="equal">
      <formula>"a"</formula>
    </cfRule>
    <cfRule type="cellIs" dxfId="228" priority="785" stopIfTrue="1" operator="equal">
      <formula>"r"</formula>
    </cfRule>
    <cfRule type="cellIs" priority="786" stopIfTrue="1" operator="equal">
      <formula>"i"</formula>
    </cfRule>
  </conditionalFormatting>
  <conditionalFormatting sqref="I17">
    <cfRule type="cellIs" dxfId="227" priority="782" stopIfTrue="1" operator="equal">
      <formula>"a"</formula>
    </cfRule>
    <cfRule type="cellIs" dxfId="226" priority="783" stopIfTrue="1" operator="equal">
      <formula>"i"</formula>
    </cfRule>
  </conditionalFormatting>
  <conditionalFormatting sqref="G18:G19">
    <cfRule type="cellIs" dxfId="225" priority="779" stopIfTrue="1" operator="equal">
      <formula>"a"</formula>
    </cfRule>
    <cfRule type="cellIs" dxfId="224" priority="780" stopIfTrue="1" operator="equal">
      <formula>"r"</formula>
    </cfRule>
    <cfRule type="cellIs" priority="781" stopIfTrue="1" operator="equal">
      <formula>"i"</formula>
    </cfRule>
  </conditionalFormatting>
  <conditionalFormatting sqref="I18:I20">
    <cfRule type="cellIs" dxfId="223" priority="777" stopIfTrue="1" operator="equal">
      <formula>"a"</formula>
    </cfRule>
    <cfRule type="cellIs" dxfId="222" priority="778" stopIfTrue="1" operator="equal">
      <formula>"i"</formula>
    </cfRule>
  </conditionalFormatting>
  <conditionalFormatting sqref="G22:G24">
    <cfRule type="cellIs" dxfId="221" priority="774" stopIfTrue="1" operator="equal">
      <formula>"a"</formula>
    </cfRule>
    <cfRule type="cellIs" dxfId="220" priority="775" stopIfTrue="1" operator="equal">
      <formula>"r"</formula>
    </cfRule>
    <cfRule type="cellIs" priority="776" stopIfTrue="1" operator="equal">
      <formula>"i"</formula>
    </cfRule>
  </conditionalFormatting>
  <conditionalFormatting sqref="I22:I25">
    <cfRule type="cellIs" dxfId="219" priority="772" stopIfTrue="1" operator="equal">
      <formula>"a"</formula>
    </cfRule>
    <cfRule type="cellIs" dxfId="218" priority="773" stopIfTrue="1" operator="equal">
      <formula>"i"</formula>
    </cfRule>
  </conditionalFormatting>
  <conditionalFormatting sqref="G105">
    <cfRule type="cellIs" dxfId="217" priority="394" stopIfTrue="1" operator="equal">
      <formula>"a"</formula>
    </cfRule>
    <cfRule type="cellIs" dxfId="216" priority="395" stopIfTrue="1" operator="equal">
      <formula>"r"</formula>
    </cfRule>
    <cfRule type="cellIs" priority="396" stopIfTrue="1" operator="equal">
      <formula>"i"</formula>
    </cfRule>
  </conditionalFormatting>
  <conditionalFormatting sqref="G117:G118">
    <cfRule type="cellIs" dxfId="215" priority="375" stopIfTrue="1" operator="equal">
      <formula>"a"</formula>
    </cfRule>
    <cfRule type="cellIs" dxfId="214" priority="376" stopIfTrue="1" operator="equal">
      <formula>"r"</formula>
    </cfRule>
    <cfRule type="cellIs" priority="377" stopIfTrue="1" operator="equal">
      <formula>"i"</formula>
    </cfRule>
  </conditionalFormatting>
  <conditionalFormatting sqref="I117:I119">
    <cfRule type="cellIs" dxfId="213" priority="373" stopIfTrue="1" operator="equal">
      <formula>"a"</formula>
    </cfRule>
    <cfRule type="cellIs" dxfId="212" priority="374" stopIfTrue="1" operator="equal">
      <formula>"i"</formula>
    </cfRule>
  </conditionalFormatting>
  <conditionalFormatting sqref="G121:G123">
    <cfRule type="cellIs" dxfId="211" priority="370" stopIfTrue="1" operator="equal">
      <formula>"a"</formula>
    </cfRule>
    <cfRule type="cellIs" dxfId="210" priority="371" stopIfTrue="1" operator="equal">
      <formula>"r"</formula>
    </cfRule>
    <cfRule type="cellIs" priority="372" stopIfTrue="1" operator="equal">
      <formula>"i"</formula>
    </cfRule>
  </conditionalFormatting>
  <conditionalFormatting sqref="I121:I124">
    <cfRule type="cellIs" dxfId="209" priority="368" stopIfTrue="1" operator="equal">
      <formula>"a"</formula>
    </cfRule>
    <cfRule type="cellIs" dxfId="208" priority="369" stopIfTrue="1" operator="equal">
      <formula>"i"</formula>
    </cfRule>
  </conditionalFormatting>
  <conditionalFormatting sqref="G119">
    <cfRule type="cellIs" dxfId="207" priority="365" stopIfTrue="1" operator="equal">
      <formula>"a"</formula>
    </cfRule>
    <cfRule type="cellIs" dxfId="206" priority="366" stopIfTrue="1" operator="equal">
      <formula>"r"</formula>
    </cfRule>
    <cfRule type="cellIs" priority="367" stopIfTrue="1" operator="equal">
      <formula>"i"</formula>
    </cfRule>
  </conditionalFormatting>
  <conditionalFormatting sqref="G36">
    <cfRule type="cellIs" dxfId="205" priority="525" stopIfTrue="1" operator="equal">
      <formula>"a"</formula>
    </cfRule>
    <cfRule type="cellIs" dxfId="204" priority="526" stopIfTrue="1" operator="equal">
      <formula>"r"</formula>
    </cfRule>
    <cfRule type="cellIs" priority="527" stopIfTrue="1" operator="equal">
      <formula>"i"</formula>
    </cfRule>
  </conditionalFormatting>
  <conditionalFormatting sqref="G41">
    <cfRule type="cellIs" dxfId="203" priority="522" stopIfTrue="1" operator="equal">
      <formula>"a"</formula>
    </cfRule>
    <cfRule type="cellIs" dxfId="202" priority="523" stopIfTrue="1" operator="equal">
      <formula>"r"</formula>
    </cfRule>
    <cfRule type="cellIs" priority="524" stopIfTrue="1" operator="equal">
      <formula>"i"</formula>
    </cfRule>
  </conditionalFormatting>
  <conditionalFormatting sqref="G20">
    <cfRule type="cellIs" dxfId="201" priority="561" stopIfTrue="1" operator="equal">
      <formula>"a"</formula>
    </cfRule>
    <cfRule type="cellIs" dxfId="200" priority="562" stopIfTrue="1" operator="equal">
      <formula>"r"</formula>
    </cfRule>
    <cfRule type="cellIs" priority="563" stopIfTrue="1" operator="equal">
      <formula>"i"</formula>
    </cfRule>
  </conditionalFormatting>
  <conditionalFormatting sqref="G25">
    <cfRule type="cellIs" dxfId="199" priority="556" stopIfTrue="1" operator="equal">
      <formula>"a"</formula>
    </cfRule>
    <cfRule type="cellIs" dxfId="198" priority="557" stopIfTrue="1" operator="equal">
      <formula>"r"</formula>
    </cfRule>
    <cfRule type="cellIs" priority="558" stopIfTrue="1" operator="equal">
      <formula>"i"</formula>
    </cfRule>
  </conditionalFormatting>
  <conditionalFormatting sqref="G31">
    <cfRule type="cellIs" dxfId="197" priority="545" stopIfTrue="1" operator="equal">
      <formula>"a"</formula>
    </cfRule>
    <cfRule type="cellIs" dxfId="196" priority="546" stopIfTrue="1" operator="equal">
      <formula>"r"</formula>
    </cfRule>
    <cfRule type="cellIs" priority="547" stopIfTrue="1" operator="equal">
      <formula>"i"</formula>
    </cfRule>
  </conditionalFormatting>
  <conditionalFormatting sqref="I31">
    <cfRule type="cellIs" dxfId="195" priority="543" stopIfTrue="1" operator="equal">
      <formula>"a"</formula>
    </cfRule>
    <cfRule type="cellIs" dxfId="194" priority="544" stopIfTrue="1" operator="equal">
      <formula>"i"</formula>
    </cfRule>
  </conditionalFormatting>
  <conditionalFormatting sqref="G33">
    <cfRule type="cellIs" dxfId="193" priority="540" stopIfTrue="1" operator="equal">
      <formula>"a"</formula>
    </cfRule>
    <cfRule type="cellIs" dxfId="192" priority="541" stopIfTrue="1" operator="equal">
      <formula>"r"</formula>
    </cfRule>
    <cfRule type="cellIs" priority="542" stopIfTrue="1" operator="equal">
      <formula>"i"</formula>
    </cfRule>
  </conditionalFormatting>
  <conditionalFormatting sqref="I33">
    <cfRule type="cellIs" dxfId="191" priority="538" stopIfTrue="1" operator="equal">
      <formula>"a"</formula>
    </cfRule>
    <cfRule type="cellIs" dxfId="190" priority="539" stopIfTrue="1" operator="equal">
      <formula>"i"</formula>
    </cfRule>
  </conditionalFormatting>
  <conditionalFormatting sqref="G34:G35">
    <cfRule type="cellIs" dxfId="189" priority="535" stopIfTrue="1" operator="equal">
      <formula>"a"</formula>
    </cfRule>
    <cfRule type="cellIs" dxfId="188" priority="536" stopIfTrue="1" operator="equal">
      <formula>"r"</formula>
    </cfRule>
    <cfRule type="cellIs" priority="537" stopIfTrue="1" operator="equal">
      <formula>"i"</formula>
    </cfRule>
  </conditionalFormatting>
  <conditionalFormatting sqref="I34:I36">
    <cfRule type="cellIs" dxfId="187" priority="533" stopIfTrue="1" operator="equal">
      <formula>"a"</formula>
    </cfRule>
    <cfRule type="cellIs" dxfId="186" priority="534" stopIfTrue="1" operator="equal">
      <formula>"i"</formula>
    </cfRule>
  </conditionalFormatting>
  <conditionalFormatting sqref="G38:G40">
    <cfRule type="cellIs" dxfId="185" priority="530" stopIfTrue="1" operator="equal">
      <formula>"a"</formula>
    </cfRule>
    <cfRule type="cellIs" dxfId="184" priority="531" stopIfTrue="1" operator="equal">
      <formula>"r"</formula>
    </cfRule>
    <cfRule type="cellIs" priority="532" stopIfTrue="1" operator="equal">
      <formula>"i"</formula>
    </cfRule>
  </conditionalFormatting>
  <conditionalFormatting sqref="I38:I41">
    <cfRule type="cellIs" dxfId="183" priority="528" stopIfTrue="1" operator="equal">
      <formula>"a"</formula>
    </cfRule>
    <cfRule type="cellIs" dxfId="182" priority="529" stopIfTrue="1" operator="equal">
      <formula>"i"</formula>
    </cfRule>
  </conditionalFormatting>
  <conditionalFormatting sqref="G84">
    <cfRule type="cellIs" dxfId="181" priority="429" stopIfTrue="1" operator="equal">
      <formula>"a"</formula>
    </cfRule>
    <cfRule type="cellIs" dxfId="180" priority="430" stopIfTrue="1" operator="equal">
      <formula>"r"</formula>
    </cfRule>
    <cfRule type="cellIs" priority="431" stopIfTrue="1" operator="equal">
      <formula>"i"</formula>
    </cfRule>
  </conditionalFormatting>
  <conditionalFormatting sqref="G89">
    <cfRule type="cellIs" dxfId="179" priority="426" stopIfTrue="1" operator="equal">
      <formula>"a"</formula>
    </cfRule>
    <cfRule type="cellIs" dxfId="178" priority="427" stopIfTrue="1" operator="equal">
      <formula>"r"</formula>
    </cfRule>
    <cfRule type="cellIs" priority="428" stopIfTrue="1" operator="equal">
      <formula>"i"</formula>
    </cfRule>
  </conditionalFormatting>
  <conditionalFormatting sqref="G47">
    <cfRule type="cellIs" dxfId="177" priority="513" stopIfTrue="1" operator="equal">
      <formula>"a"</formula>
    </cfRule>
    <cfRule type="cellIs" dxfId="176" priority="514" stopIfTrue="1" operator="equal">
      <formula>"r"</formula>
    </cfRule>
    <cfRule type="cellIs" priority="515" stopIfTrue="1" operator="equal">
      <formula>"i"</formula>
    </cfRule>
  </conditionalFormatting>
  <conditionalFormatting sqref="I47">
    <cfRule type="cellIs" dxfId="175" priority="511" stopIfTrue="1" operator="equal">
      <formula>"a"</formula>
    </cfRule>
    <cfRule type="cellIs" dxfId="174" priority="512" stopIfTrue="1" operator="equal">
      <formula>"i"</formula>
    </cfRule>
  </conditionalFormatting>
  <conditionalFormatting sqref="G49">
    <cfRule type="cellIs" dxfId="173" priority="508" stopIfTrue="1" operator="equal">
      <formula>"a"</formula>
    </cfRule>
    <cfRule type="cellIs" dxfId="172" priority="509" stopIfTrue="1" operator="equal">
      <formula>"r"</formula>
    </cfRule>
    <cfRule type="cellIs" priority="510" stopIfTrue="1" operator="equal">
      <formula>"i"</formula>
    </cfRule>
  </conditionalFormatting>
  <conditionalFormatting sqref="I49">
    <cfRule type="cellIs" dxfId="171" priority="506" stopIfTrue="1" operator="equal">
      <formula>"a"</formula>
    </cfRule>
    <cfRule type="cellIs" dxfId="170" priority="507" stopIfTrue="1" operator="equal">
      <formula>"i"</formula>
    </cfRule>
  </conditionalFormatting>
  <conditionalFormatting sqref="G50:G51">
    <cfRule type="cellIs" dxfId="169" priority="503" stopIfTrue="1" operator="equal">
      <formula>"a"</formula>
    </cfRule>
    <cfRule type="cellIs" dxfId="168" priority="504" stopIfTrue="1" operator="equal">
      <formula>"r"</formula>
    </cfRule>
    <cfRule type="cellIs" priority="505" stopIfTrue="1" operator="equal">
      <formula>"i"</formula>
    </cfRule>
  </conditionalFormatting>
  <conditionalFormatting sqref="I50:I52">
    <cfRule type="cellIs" dxfId="167" priority="501" stopIfTrue="1" operator="equal">
      <formula>"a"</formula>
    </cfRule>
    <cfRule type="cellIs" dxfId="166" priority="502" stopIfTrue="1" operator="equal">
      <formula>"i"</formula>
    </cfRule>
  </conditionalFormatting>
  <conditionalFormatting sqref="G54:G56">
    <cfRule type="cellIs" dxfId="165" priority="498" stopIfTrue="1" operator="equal">
      <formula>"a"</formula>
    </cfRule>
    <cfRule type="cellIs" dxfId="164" priority="499" stopIfTrue="1" operator="equal">
      <formula>"r"</formula>
    </cfRule>
    <cfRule type="cellIs" priority="500" stopIfTrue="1" operator="equal">
      <formula>"i"</formula>
    </cfRule>
  </conditionalFormatting>
  <conditionalFormatting sqref="I54:I57">
    <cfRule type="cellIs" dxfId="163" priority="496" stopIfTrue="1" operator="equal">
      <formula>"a"</formula>
    </cfRule>
    <cfRule type="cellIs" dxfId="162" priority="497" stopIfTrue="1" operator="equal">
      <formula>"i"</formula>
    </cfRule>
  </conditionalFormatting>
  <conditionalFormatting sqref="G52">
    <cfRule type="cellIs" dxfId="161" priority="493" stopIfTrue="1" operator="equal">
      <formula>"a"</formula>
    </cfRule>
    <cfRule type="cellIs" dxfId="160" priority="494" stopIfTrue="1" operator="equal">
      <formula>"r"</formula>
    </cfRule>
    <cfRule type="cellIs" priority="495" stopIfTrue="1" operator="equal">
      <formula>"i"</formula>
    </cfRule>
  </conditionalFormatting>
  <conditionalFormatting sqref="G57">
    <cfRule type="cellIs" dxfId="159" priority="490" stopIfTrue="1" operator="equal">
      <formula>"a"</formula>
    </cfRule>
    <cfRule type="cellIs" dxfId="158" priority="491" stopIfTrue="1" operator="equal">
      <formula>"r"</formula>
    </cfRule>
    <cfRule type="cellIs" priority="492" stopIfTrue="1" operator="equal">
      <formula>"i"</formula>
    </cfRule>
  </conditionalFormatting>
  <conditionalFormatting sqref="G63">
    <cfRule type="cellIs" dxfId="157" priority="481" stopIfTrue="1" operator="equal">
      <formula>"a"</formula>
    </cfRule>
    <cfRule type="cellIs" dxfId="156" priority="482" stopIfTrue="1" operator="equal">
      <formula>"r"</formula>
    </cfRule>
    <cfRule type="cellIs" priority="483" stopIfTrue="1" operator="equal">
      <formula>"i"</formula>
    </cfRule>
  </conditionalFormatting>
  <conditionalFormatting sqref="I63">
    <cfRule type="cellIs" dxfId="155" priority="479" stopIfTrue="1" operator="equal">
      <formula>"a"</formula>
    </cfRule>
    <cfRule type="cellIs" dxfId="154" priority="480" stopIfTrue="1" operator="equal">
      <formula>"i"</formula>
    </cfRule>
  </conditionalFormatting>
  <conditionalFormatting sqref="G65">
    <cfRule type="cellIs" dxfId="153" priority="476" stopIfTrue="1" operator="equal">
      <formula>"a"</formula>
    </cfRule>
    <cfRule type="cellIs" dxfId="152" priority="477" stopIfTrue="1" operator="equal">
      <formula>"r"</formula>
    </cfRule>
    <cfRule type="cellIs" priority="478" stopIfTrue="1" operator="equal">
      <formula>"i"</formula>
    </cfRule>
  </conditionalFormatting>
  <conditionalFormatting sqref="I65">
    <cfRule type="cellIs" dxfId="151" priority="474" stopIfTrue="1" operator="equal">
      <formula>"a"</formula>
    </cfRule>
    <cfRule type="cellIs" dxfId="150" priority="475" stopIfTrue="1" operator="equal">
      <formula>"i"</formula>
    </cfRule>
  </conditionalFormatting>
  <conditionalFormatting sqref="G66:G67">
    <cfRule type="cellIs" dxfId="149" priority="471" stopIfTrue="1" operator="equal">
      <formula>"a"</formula>
    </cfRule>
    <cfRule type="cellIs" dxfId="148" priority="472" stopIfTrue="1" operator="equal">
      <formula>"r"</formula>
    </cfRule>
    <cfRule type="cellIs" priority="473" stopIfTrue="1" operator="equal">
      <formula>"i"</formula>
    </cfRule>
  </conditionalFormatting>
  <conditionalFormatting sqref="I66:I68">
    <cfRule type="cellIs" dxfId="147" priority="469" stopIfTrue="1" operator="equal">
      <formula>"a"</formula>
    </cfRule>
    <cfRule type="cellIs" dxfId="146" priority="470" stopIfTrue="1" operator="equal">
      <formula>"i"</formula>
    </cfRule>
  </conditionalFormatting>
  <conditionalFormatting sqref="G70:G72">
    <cfRule type="cellIs" dxfId="145" priority="466" stopIfTrue="1" operator="equal">
      <formula>"a"</formula>
    </cfRule>
    <cfRule type="cellIs" dxfId="144" priority="467" stopIfTrue="1" operator="equal">
      <formula>"r"</formula>
    </cfRule>
    <cfRule type="cellIs" priority="468" stopIfTrue="1" operator="equal">
      <formula>"i"</formula>
    </cfRule>
  </conditionalFormatting>
  <conditionalFormatting sqref="I70:I73">
    <cfRule type="cellIs" dxfId="143" priority="464" stopIfTrue="1" operator="equal">
      <formula>"a"</formula>
    </cfRule>
    <cfRule type="cellIs" dxfId="142" priority="465" stopIfTrue="1" operator="equal">
      <formula>"i"</formula>
    </cfRule>
  </conditionalFormatting>
  <conditionalFormatting sqref="G68">
    <cfRule type="cellIs" dxfId="141" priority="461" stopIfTrue="1" operator="equal">
      <formula>"a"</formula>
    </cfRule>
    <cfRule type="cellIs" dxfId="140" priority="462" stopIfTrue="1" operator="equal">
      <formula>"r"</formula>
    </cfRule>
    <cfRule type="cellIs" priority="463" stopIfTrue="1" operator="equal">
      <formula>"i"</formula>
    </cfRule>
  </conditionalFormatting>
  <conditionalFormatting sqref="G73">
    <cfRule type="cellIs" dxfId="139" priority="458" stopIfTrue="1" operator="equal">
      <formula>"a"</formula>
    </cfRule>
    <cfRule type="cellIs" dxfId="138" priority="459" stopIfTrue="1" operator="equal">
      <formula>"r"</formula>
    </cfRule>
    <cfRule type="cellIs" priority="460" stopIfTrue="1" operator="equal">
      <formula>"i"</formula>
    </cfRule>
  </conditionalFormatting>
  <conditionalFormatting sqref="G79">
    <cfRule type="cellIs" dxfId="137" priority="449" stopIfTrue="1" operator="equal">
      <formula>"a"</formula>
    </cfRule>
    <cfRule type="cellIs" dxfId="136" priority="450" stopIfTrue="1" operator="equal">
      <formula>"r"</formula>
    </cfRule>
    <cfRule type="cellIs" priority="451" stopIfTrue="1" operator="equal">
      <formula>"i"</formula>
    </cfRule>
  </conditionalFormatting>
  <conditionalFormatting sqref="I79">
    <cfRule type="cellIs" dxfId="135" priority="447" stopIfTrue="1" operator="equal">
      <formula>"a"</formula>
    </cfRule>
    <cfRule type="cellIs" dxfId="134" priority="448" stopIfTrue="1" operator="equal">
      <formula>"i"</formula>
    </cfRule>
  </conditionalFormatting>
  <conditionalFormatting sqref="G81">
    <cfRule type="cellIs" dxfId="133" priority="444" stopIfTrue="1" operator="equal">
      <formula>"a"</formula>
    </cfRule>
    <cfRule type="cellIs" dxfId="132" priority="445" stopIfTrue="1" operator="equal">
      <formula>"r"</formula>
    </cfRule>
    <cfRule type="cellIs" priority="446" stopIfTrue="1" operator="equal">
      <formula>"i"</formula>
    </cfRule>
  </conditionalFormatting>
  <conditionalFormatting sqref="I81">
    <cfRule type="cellIs" dxfId="131" priority="442" stopIfTrue="1" operator="equal">
      <formula>"a"</formula>
    </cfRule>
    <cfRule type="cellIs" dxfId="130" priority="443" stopIfTrue="1" operator="equal">
      <formula>"i"</formula>
    </cfRule>
  </conditionalFormatting>
  <conditionalFormatting sqref="G82:G83">
    <cfRule type="cellIs" dxfId="129" priority="439" stopIfTrue="1" operator="equal">
      <formula>"a"</formula>
    </cfRule>
    <cfRule type="cellIs" dxfId="128" priority="440" stopIfTrue="1" operator="equal">
      <formula>"r"</formula>
    </cfRule>
    <cfRule type="cellIs" priority="441" stopIfTrue="1" operator="equal">
      <formula>"i"</formula>
    </cfRule>
  </conditionalFormatting>
  <conditionalFormatting sqref="I82:I84">
    <cfRule type="cellIs" dxfId="127" priority="437" stopIfTrue="1" operator="equal">
      <formula>"a"</formula>
    </cfRule>
    <cfRule type="cellIs" dxfId="126" priority="438" stopIfTrue="1" operator="equal">
      <formula>"i"</formula>
    </cfRule>
  </conditionalFormatting>
  <conditionalFormatting sqref="G86:G88">
    <cfRule type="cellIs" dxfId="125" priority="434" stopIfTrue="1" operator="equal">
      <formula>"a"</formula>
    </cfRule>
    <cfRule type="cellIs" dxfId="124" priority="435" stopIfTrue="1" operator="equal">
      <formula>"r"</formula>
    </cfRule>
    <cfRule type="cellIs" priority="436" stopIfTrue="1" operator="equal">
      <formula>"i"</formula>
    </cfRule>
  </conditionalFormatting>
  <conditionalFormatting sqref="I86:I89">
    <cfRule type="cellIs" dxfId="123" priority="432" stopIfTrue="1" operator="equal">
      <formula>"a"</formula>
    </cfRule>
    <cfRule type="cellIs" dxfId="122" priority="433" stopIfTrue="1" operator="equal">
      <formula>"i"</formula>
    </cfRule>
  </conditionalFormatting>
  <conditionalFormatting sqref="G95">
    <cfRule type="cellIs" dxfId="121" priority="417" stopIfTrue="1" operator="equal">
      <formula>"a"</formula>
    </cfRule>
    <cfRule type="cellIs" dxfId="120" priority="418" stopIfTrue="1" operator="equal">
      <formula>"r"</formula>
    </cfRule>
    <cfRule type="cellIs" priority="419" stopIfTrue="1" operator="equal">
      <formula>"i"</formula>
    </cfRule>
  </conditionalFormatting>
  <conditionalFormatting sqref="I95">
    <cfRule type="cellIs" dxfId="119" priority="415" stopIfTrue="1" operator="equal">
      <formula>"a"</formula>
    </cfRule>
    <cfRule type="cellIs" dxfId="118" priority="416" stopIfTrue="1" operator="equal">
      <formula>"i"</formula>
    </cfRule>
  </conditionalFormatting>
  <conditionalFormatting sqref="G97">
    <cfRule type="cellIs" dxfId="117" priority="412" stopIfTrue="1" operator="equal">
      <formula>"a"</formula>
    </cfRule>
    <cfRule type="cellIs" dxfId="116" priority="413" stopIfTrue="1" operator="equal">
      <formula>"r"</formula>
    </cfRule>
    <cfRule type="cellIs" priority="414" stopIfTrue="1" operator="equal">
      <formula>"i"</formula>
    </cfRule>
  </conditionalFormatting>
  <conditionalFormatting sqref="I97">
    <cfRule type="cellIs" dxfId="115" priority="410" stopIfTrue="1" operator="equal">
      <formula>"a"</formula>
    </cfRule>
    <cfRule type="cellIs" dxfId="114" priority="411" stopIfTrue="1" operator="equal">
      <formula>"i"</formula>
    </cfRule>
  </conditionalFormatting>
  <conditionalFormatting sqref="G98:G99">
    <cfRule type="cellIs" dxfId="113" priority="407" stopIfTrue="1" operator="equal">
      <formula>"a"</formula>
    </cfRule>
    <cfRule type="cellIs" dxfId="112" priority="408" stopIfTrue="1" operator="equal">
      <formula>"r"</formula>
    </cfRule>
    <cfRule type="cellIs" priority="409" stopIfTrue="1" operator="equal">
      <formula>"i"</formula>
    </cfRule>
  </conditionalFormatting>
  <conditionalFormatting sqref="I98:I100">
    <cfRule type="cellIs" dxfId="111" priority="405" stopIfTrue="1" operator="equal">
      <formula>"a"</formula>
    </cfRule>
    <cfRule type="cellIs" dxfId="110" priority="406" stopIfTrue="1" operator="equal">
      <formula>"i"</formula>
    </cfRule>
  </conditionalFormatting>
  <conditionalFormatting sqref="G102:G104">
    <cfRule type="cellIs" dxfId="109" priority="402" stopIfTrue="1" operator="equal">
      <formula>"a"</formula>
    </cfRule>
    <cfRule type="cellIs" dxfId="108" priority="403" stopIfTrue="1" operator="equal">
      <formula>"r"</formula>
    </cfRule>
    <cfRule type="cellIs" priority="404" stopIfTrue="1" operator="equal">
      <formula>"i"</formula>
    </cfRule>
  </conditionalFormatting>
  <conditionalFormatting sqref="I102:I105">
    <cfRule type="cellIs" dxfId="107" priority="400" stopIfTrue="1" operator="equal">
      <formula>"a"</formula>
    </cfRule>
    <cfRule type="cellIs" dxfId="106" priority="401" stopIfTrue="1" operator="equal">
      <formula>"i"</formula>
    </cfRule>
  </conditionalFormatting>
  <conditionalFormatting sqref="G100">
    <cfRule type="cellIs" dxfId="105" priority="397" stopIfTrue="1" operator="equal">
      <formula>"a"</formula>
    </cfRule>
    <cfRule type="cellIs" dxfId="104" priority="398" stopIfTrue="1" operator="equal">
      <formula>"r"</formula>
    </cfRule>
    <cfRule type="cellIs" priority="399" stopIfTrue="1" operator="equal">
      <formula>"i"</formula>
    </cfRule>
  </conditionalFormatting>
  <conditionalFormatting sqref="G114">
    <cfRule type="cellIs" dxfId="103" priority="385" stopIfTrue="1" operator="equal">
      <formula>"a"</formula>
    </cfRule>
    <cfRule type="cellIs" dxfId="102" priority="386" stopIfTrue="1" operator="equal">
      <formula>"r"</formula>
    </cfRule>
    <cfRule type="cellIs" priority="387" stopIfTrue="1" operator="equal">
      <formula>"i"</formula>
    </cfRule>
  </conditionalFormatting>
  <conditionalFormatting sqref="I114">
    <cfRule type="cellIs" dxfId="101" priority="383" stopIfTrue="1" operator="equal">
      <formula>"a"</formula>
    </cfRule>
    <cfRule type="cellIs" dxfId="100" priority="384" stopIfTrue="1" operator="equal">
      <formula>"i"</formula>
    </cfRule>
  </conditionalFormatting>
  <conditionalFormatting sqref="G116">
    <cfRule type="cellIs" dxfId="99" priority="380" stopIfTrue="1" operator="equal">
      <formula>"a"</formula>
    </cfRule>
    <cfRule type="cellIs" dxfId="98" priority="381" stopIfTrue="1" operator="equal">
      <formula>"r"</formula>
    </cfRule>
    <cfRule type="cellIs" priority="382" stopIfTrue="1" operator="equal">
      <formula>"i"</formula>
    </cfRule>
  </conditionalFormatting>
  <conditionalFormatting sqref="I116">
    <cfRule type="cellIs" dxfId="97" priority="378" stopIfTrue="1" operator="equal">
      <formula>"a"</formula>
    </cfRule>
    <cfRule type="cellIs" dxfId="96" priority="379" stopIfTrue="1" operator="equal">
      <formula>"i"</formula>
    </cfRule>
  </conditionalFormatting>
  <conditionalFormatting sqref="G124">
    <cfRule type="cellIs" dxfId="95" priority="362" stopIfTrue="1" operator="equal">
      <formula>"a"</formula>
    </cfRule>
    <cfRule type="cellIs" dxfId="94" priority="363" stopIfTrue="1" operator="equal">
      <formula>"r"</formula>
    </cfRule>
    <cfRule type="cellIs" priority="364" stopIfTrue="1" operator="equal">
      <formula>"i"</formula>
    </cfRule>
  </conditionalFormatting>
  <conditionalFormatting sqref="L15">
    <cfRule type="cellIs" dxfId="93" priority="215" stopIfTrue="1" operator="equal">
      <formula>"Other companies"</formula>
    </cfRule>
    <cfRule type="cellIs" dxfId="92" priority="216" stopIfTrue="1" operator="equal">
      <formula>"Independent IM"</formula>
    </cfRule>
    <cfRule type="cellIs" dxfId="91" priority="217" stopIfTrue="1" operator="equal">
      <formula>"Integrated Incumbent RU"</formula>
    </cfRule>
  </conditionalFormatting>
  <conditionalFormatting sqref="L130">
    <cfRule type="cellIs" dxfId="90" priority="212" stopIfTrue="1" operator="equal">
      <formula>"Other companies"</formula>
    </cfRule>
    <cfRule type="cellIs" dxfId="89" priority="213" stopIfTrue="1" operator="equal">
      <formula>"Independent IM"</formula>
    </cfRule>
    <cfRule type="cellIs" dxfId="88" priority="214" stopIfTrue="1" operator="equal">
      <formula>"Integrated Incumbent RU"</formula>
    </cfRule>
  </conditionalFormatting>
  <conditionalFormatting sqref="L31">
    <cfRule type="cellIs" dxfId="87" priority="209" stopIfTrue="1" operator="equal">
      <formula>"Other companies"</formula>
    </cfRule>
    <cfRule type="cellIs" dxfId="86" priority="210" stopIfTrue="1" operator="equal">
      <formula>"Independent IM"</formula>
    </cfRule>
    <cfRule type="cellIs" dxfId="85" priority="211" stopIfTrue="1" operator="equal">
      <formula>"Integrated Incumbent RU"</formula>
    </cfRule>
  </conditionalFormatting>
  <conditionalFormatting sqref="L47">
    <cfRule type="cellIs" dxfId="84" priority="206" stopIfTrue="1" operator="equal">
      <formula>"Other companies"</formula>
    </cfRule>
    <cfRule type="cellIs" dxfId="83" priority="207" stopIfTrue="1" operator="equal">
      <formula>"Independent IM"</formula>
    </cfRule>
    <cfRule type="cellIs" dxfId="82" priority="208" stopIfTrue="1" operator="equal">
      <formula>"Integrated Incumbent RU"</formula>
    </cfRule>
  </conditionalFormatting>
  <conditionalFormatting sqref="L63">
    <cfRule type="cellIs" dxfId="81" priority="203" stopIfTrue="1" operator="equal">
      <formula>"Other companies"</formula>
    </cfRule>
    <cfRule type="cellIs" dxfId="80" priority="204" stopIfTrue="1" operator="equal">
      <formula>"Independent IM"</formula>
    </cfRule>
    <cfRule type="cellIs" dxfId="79" priority="205" stopIfTrue="1" operator="equal">
      <formula>"Integrated Incumbent RU"</formula>
    </cfRule>
  </conditionalFormatting>
  <conditionalFormatting sqref="L79">
    <cfRule type="cellIs" dxfId="78" priority="200" stopIfTrue="1" operator="equal">
      <formula>"Other companies"</formula>
    </cfRule>
    <cfRule type="cellIs" dxfId="77" priority="201" stopIfTrue="1" operator="equal">
      <formula>"Independent IM"</formula>
    </cfRule>
    <cfRule type="cellIs" dxfId="76" priority="202" stopIfTrue="1" operator="equal">
      <formula>"Integrated Incumbent RU"</formula>
    </cfRule>
  </conditionalFormatting>
  <conditionalFormatting sqref="L95">
    <cfRule type="cellIs" dxfId="75" priority="197" stopIfTrue="1" operator="equal">
      <formula>"Other companies"</formula>
    </cfRule>
    <cfRule type="cellIs" dxfId="74" priority="198" stopIfTrue="1" operator="equal">
      <formula>"Independent IM"</formula>
    </cfRule>
    <cfRule type="cellIs" dxfId="73" priority="199" stopIfTrue="1" operator="equal">
      <formula>"Integrated Incumbent RU"</formula>
    </cfRule>
  </conditionalFormatting>
  <conditionalFormatting sqref="L114">
    <cfRule type="cellIs" dxfId="72" priority="194" stopIfTrue="1" operator="equal">
      <formula>"Other companies"</formula>
    </cfRule>
    <cfRule type="cellIs" dxfId="71" priority="195" stopIfTrue="1" operator="equal">
      <formula>"Independent IM"</formula>
    </cfRule>
    <cfRule type="cellIs" dxfId="70" priority="196" stopIfTrue="1" operator="equal">
      <formula>"Integrated Incumbent RU"</formula>
    </cfRule>
  </conditionalFormatting>
  <conditionalFormatting sqref="K15">
    <cfRule type="cellIs" dxfId="69" priority="191" stopIfTrue="1" operator="equal">
      <formula>"Other companies"</formula>
    </cfRule>
    <cfRule type="cellIs" dxfId="68" priority="192" stopIfTrue="1" operator="equal">
      <formula>"Independent IM"</formula>
    </cfRule>
    <cfRule type="cellIs" dxfId="67" priority="193" stopIfTrue="1" operator="equal">
      <formula>"Integrated Incumbent RU"</formula>
    </cfRule>
  </conditionalFormatting>
  <conditionalFormatting sqref="K130">
    <cfRule type="cellIs" dxfId="66" priority="188" stopIfTrue="1" operator="equal">
      <formula>"Other companies"</formula>
    </cfRule>
    <cfRule type="cellIs" dxfId="65" priority="189" stopIfTrue="1" operator="equal">
      <formula>"Independent IM"</formula>
    </cfRule>
    <cfRule type="cellIs" dxfId="64" priority="190" stopIfTrue="1" operator="equal">
      <formula>"Integrated Incumbent RU"</formula>
    </cfRule>
  </conditionalFormatting>
  <conditionalFormatting sqref="K31">
    <cfRule type="cellIs" dxfId="63" priority="185" stopIfTrue="1" operator="equal">
      <formula>"Other companies"</formula>
    </cfRule>
    <cfRule type="cellIs" dxfId="62" priority="186" stopIfTrue="1" operator="equal">
      <formula>"Independent IM"</formula>
    </cfRule>
    <cfRule type="cellIs" dxfId="61" priority="187" stopIfTrue="1" operator="equal">
      <formula>"Integrated Incumbent RU"</formula>
    </cfRule>
  </conditionalFormatting>
  <conditionalFormatting sqref="K47">
    <cfRule type="cellIs" dxfId="60" priority="182" stopIfTrue="1" operator="equal">
      <formula>"Other companies"</formula>
    </cfRule>
    <cfRule type="cellIs" dxfId="59" priority="183" stopIfTrue="1" operator="equal">
      <formula>"Independent IM"</formula>
    </cfRule>
    <cfRule type="cellIs" dxfId="58" priority="184" stopIfTrue="1" operator="equal">
      <formula>"Integrated Incumbent RU"</formula>
    </cfRule>
  </conditionalFormatting>
  <conditionalFormatting sqref="K63">
    <cfRule type="cellIs" dxfId="57" priority="179" stopIfTrue="1" operator="equal">
      <formula>"Other companies"</formula>
    </cfRule>
    <cfRule type="cellIs" dxfId="56" priority="180" stopIfTrue="1" operator="equal">
      <formula>"Independent IM"</formula>
    </cfRule>
    <cfRule type="cellIs" dxfId="55" priority="181" stopIfTrue="1" operator="equal">
      <formula>"Integrated Incumbent RU"</formula>
    </cfRule>
  </conditionalFormatting>
  <conditionalFormatting sqref="K79">
    <cfRule type="cellIs" dxfId="54" priority="176" stopIfTrue="1" operator="equal">
      <formula>"Other companies"</formula>
    </cfRule>
    <cfRule type="cellIs" dxfId="53" priority="177" stopIfTrue="1" operator="equal">
      <formula>"Independent IM"</formula>
    </cfRule>
    <cfRule type="cellIs" dxfId="52" priority="178" stopIfTrue="1" operator="equal">
      <formula>"Integrated Incumbent RU"</formula>
    </cfRule>
  </conditionalFormatting>
  <conditionalFormatting sqref="K95">
    <cfRule type="cellIs" dxfId="51" priority="173" stopIfTrue="1" operator="equal">
      <formula>"Other companies"</formula>
    </cfRule>
    <cfRule type="cellIs" dxfId="50" priority="174" stopIfTrue="1" operator="equal">
      <formula>"Independent IM"</formula>
    </cfRule>
    <cfRule type="cellIs" dxfId="49" priority="175" stopIfTrue="1" operator="equal">
      <formula>"Integrated Incumbent RU"</formula>
    </cfRule>
  </conditionalFormatting>
  <conditionalFormatting sqref="K114">
    <cfRule type="cellIs" dxfId="48" priority="170" stopIfTrue="1" operator="equal">
      <formula>"Other companies"</formula>
    </cfRule>
    <cfRule type="cellIs" dxfId="47" priority="171" stopIfTrue="1" operator="equal">
      <formula>"Independent IM"</formula>
    </cfRule>
    <cfRule type="cellIs" dxfId="46" priority="172" stopIfTrue="1" operator="equal">
      <formula>"Integrated Incumbent RU"</formula>
    </cfRule>
  </conditionalFormatting>
  <conditionalFormatting sqref="D15:F15">
    <cfRule type="cellIs" dxfId="45" priority="22" operator="equal">
      <formula>$O$1</formula>
    </cfRule>
    <cfRule type="cellIs" dxfId="44" priority="23" operator="equal">
      <formula>$N$1</formula>
    </cfRule>
    <cfRule type="cellIs" dxfId="43" priority="24" operator="equal">
      <formula>$M$1</formula>
    </cfRule>
  </conditionalFormatting>
  <conditionalFormatting sqref="D31:F31">
    <cfRule type="cellIs" dxfId="42" priority="18" operator="equal">
      <formula>$O$1</formula>
    </cfRule>
    <cfRule type="cellIs" dxfId="41" priority="19" operator="equal">
      <formula>$N$1</formula>
    </cfRule>
    <cfRule type="cellIs" dxfId="40" priority="20" operator="equal">
      <formula>$M$1</formula>
    </cfRule>
  </conditionalFormatting>
  <conditionalFormatting sqref="D47:F47">
    <cfRule type="cellIs" dxfId="39" priority="15" operator="equal">
      <formula>$O$1</formula>
    </cfRule>
    <cfRule type="cellIs" dxfId="38" priority="16" operator="equal">
      <formula>$N$1</formula>
    </cfRule>
    <cfRule type="cellIs" dxfId="37" priority="17" operator="equal">
      <formula>$M$1</formula>
    </cfRule>
  </conditionalFormatting>
  <conditionalFormatting sqref="D63:F63">
    <cfRule type="cellIs" dxfId="36" priority="12" operator="equal">
      <formula>$O$1</formula>
    </cfRule>
    <cfRule type="cellIs" dxfId="35" priority="13" operator="equal">
      <formula>$N$1</formula>
    </cfRule>
    <cfRule type="cellIs" dxfId="34" priority="14" operator="equal">
      <formula>$M$1</formula>
    </cfRule>
  </conditionalFormatting>
  <conditionalFormatting sqref="D79:F79">
    <cfRule type="cellIs" dxfId="33" priority="9" operator="equal">
      <formula>$O$1</formula>
    </cfRule>
    <cfRule type="cellIs" dxfId="32" priority="10" operator="equal">
      <formula>$N$1</formula>
    </cfRule>
    <cfRule type="cellIs" dxfId="31" priority="11" operator="equal">
      <formula>$M$1</formula>
    </cfRule>
  </conditionalFormatting>
  <conditionalFormatting sqref="D95:F95">
    <cfRule type="cellIs" dxfId="30" priority="6" operator="equal">
      <formula>$O$1</formula>
    </cfRule>
    <cfRule type="cellIs" dxfId="29" priority="7" operator="equal">
      <formula>$N$1</formula>
    </cfRule>
    <cfRule type="cellIs" dxfId="28" priority="8" operator="equal">
      <formula>$M$1</formula>
    </cfRule>
  </conditionalFormatting>
  <conditionalFormatting sqref="D114:F114">
    <cfRule type="cellIs" dxfId="27" priority="3" operator="equal">
      <formula>$O$1</formula>
    </cfRule>
    <cfRule type="cellIs" dxfId="26" priority="4" operator="equal">
      <formula>$N$1</formula>
    </cfRule>
    <cfRule type="cellIs" dxfId="25" priority="5" operator="equal">
      <formula>$M$1</formula>
    </cfRule>
  </conditionalFormatting>
  <conditionalFormatting sqref="N15:O143">
    <cfRule type="cellIs" dxfId="24" priority="1" operator="equal">
      <formula>"r"</formula>
    </cfRule>
    <cfRule type="cellIs" dxfId="23" priority="2" operator="equal">
      <formula>"a"</formula>
    </cfRule>
  </conditionalFormatting>
  <dataValidations count="3">
    <dataValidation type="list" allowBlank="1" showInputMessage="1" showErrorMessage="1" sqref="D130:F130 K130:L130">
      <formula1>$K$2:$M$2</formula1>
    </dataValidation>
    <dataValidation type="list" allowBlank="1" showInputMessage="1" showErrorMessage="1" sqref="K95:L95 K31:L31 K47:L47 K79:L79 K63:L63 K114:L114 K15:L15">
      <formula1>$K$1:$N$1</formula1>
    </dataValidation>
    <dataValidation type="list" allowBlank="1" showInputMessage="1" showErrorMessage="1" sqref="D95:F95 D15:F15 D31:F31 D47:F47 D63:F63 D79:F79 D114:F114">
      <formula1>$K$1:$O$1</formula1>
    </dataValidation>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Tabelle3" enableFormatConditionsCalculation="0">
    <tabColor theme="3" tint="0.59999389629810485"/>
    <pageSetUpPr fitToPage="1"/>
  </sheetPr>
  <dimension ref="A1:Y151"/>
  <sheetViews>
    <sheetView tabSelected="1" topLeftCell="A124" workbookViewId="0">
      <selection activeCell="T139" sqref="T139"/>
    </sheetView>
  </sheetViews>
  <sheetFormatPr defaultColWidth="11.42578125" defaultRowHeight="12.75"/>
  <cols>
    <col min="1" max="1" width="42.7109375" style="3" customWidth="1"/>
    <col min="2" max="6" width="20.7109375" style="5" customWidth="1"/>
    <col min="7" max="7" width="4.7109375" style="9" customWidth="1"/>
    <col min="8" max="8" width="12.7109375" style="2" customWidth="1"/>
    <col min="9" max="9" width="8.7109375" style="10" customWidth="1"/>
    <col min="10" max="10" width="11.42578125" style="3"/>
    <col min="11" max="14" width="20.7109375" style="5" hidden="1" customWidth="1"/>
    <col min="15" max="15" width="11.42578125" style="189" hidden="1" customWidth="1"/>
    <col min="16" max="19" width="20.7109375" style="5" hidden="1" customWidth="1"/>
    <col min="20" max="21" width="11.42578125" style="3" customWidth="1"/>
    <col min="22" max="16384" width="11.42578125" style="3"/>
  </cols>
  <sheetData>
    <row r="1" spans="1:25" s="11" customFormat="1" ht="57" customHeight="1">
      <c r="A1" s="28"/>
      <c r="B1" s="106" t="s">
        <v>7</v>
      </c>
      <c r="C1" s="31"/>
      <c r="D1" s="32"/>
      <c r="E1" s="32"/>
      <c r="F1" s="31"/>
      <c r="G1" s="30"/>
      <c r="H1" s="33"/>
      <c r="I1" s="36"/>
      <c r="K1" s="197"/>
      <c r="L1" s="198"/>
      <c r="M1" s="199"/>
      <c r="N1" s="199"/>
      <c r="O1" s="188"/>
      <c r="P1" s="197"/>
      <c r="Q1" s="198"/>
      <c r="R1" s="199"/>
      <c r="S1" s="199"/>
      <c r="T1" s="69"/>
      <c r="U1" s="69"/>
      <c r="V1" s="69"/>
      <c r="W1" s="69"/>
      <c r="X1" s="69"/>
      <c r="Y1" s="69"/>
    </row>
    <row r="2" spans="1:25" ht="15.75" thickBot="1">
      <c r="A2" s="29"/>
      <c r="B2" s="29"/>
      <c r="C2" s="29"/>
      <c r="D2" s="29"/>
      <c r="E2" s="29"/>
      <c r="F2" s="29"/>
      <c r="G2" s="34"/>
      <c r="H2" s="35"/>
      <c r="I2" s="98"/>
      <c r="K2" s="208" t="s">
        <v>274</v>
      </c>
      <c r="L2" s="200"/>
      <c r="M2" s="200"/>
      <c r="N2" s="200"/>
      <c r="P2" s="208" t="s">
        <v>273</v>
      </c>
      <c r="Q2" s="200"/>
      <c r="R2" s="200"/>
      <c r="S2" s="200"/>
      <c r="T2" s="70"/>
      <c r="U2" s="70"/>
      <c r="V2" s="70"/>
      <c r="W2" s="70"/>
      <c r="X2" s="70"/>
      <c r="Y2" s="70"/>
    </row>
    <row r="3" spans="1:25" s="12" customFormat="1" ht="21.75" thickTop="1" thickBot="1">
      <c r="A3" s="13"/>
      <c r="B3" s="27" t="s">
        <v>2</v>
      </c>
      <c r="C3" s="27" t="s">
        <v>3</v>
      </c>
      <c r="D3" s="27" t="s">
        <v>158</v>
      </c>
      <c r="E3" s="27" t="s">
        <v>228</v>
      </c>
      <c r="F3" s="92" t="s">
        <v>258</v>
      </c>
      <c r="G3" s="416" t="s">
        <v>4</v>
      </c>
      <c r="H3" s="417"/>
      <c r="I3" s="418"/>
      <c r="K3" s="27" t="s">
        <v>2</v>
      </c>
      <c r="L3" s="27" t="s">
        <v>3</v>
      </c>
      <c r="M3" s="27" t="s">
        <v>158</v>
      </c>
      <c r="N3" s="27" t="s">
        <v>228</v>
      </c>
      <c r="O3" s="190"/>
      <c r="P3" s="27" t="s">
        <v>2</v>
      </c>
      <c r="Q3" s="27" t="s">
        <v>3</v>
      </c>
      <c r="R3" s="27" t="s">
        <v>158</v>
      </c>
      <c r="S3" s="27" t="s">
        <v>228</v>
      </c>
      <c r="T3" s="217"/>
      <c r="U3" s="217"/>
      <c r="V3" s="217"/>
      <c r="W3" s="217"/>
      <c r="X3" s="217"/>
      <c r="Y3" s="217"/>
    </row>
    <row r="4" spans="1:25" s="14" customFormat="1" ht="21" thickTop="1" thickBot="1">
      <c r="A4" s="134" t="s">
        <v>242</v>
      </c>
      <c r="B4" s="324" t="s">
        <v>301</v>
      </c>
      <c r="C4" s="324" t="s">
        <v>301</v>
      </c>
      <c r="D4" s="324" t="s">
        <v>301</v>
      </c>
      <c r="E4" s="324" t="s">
        <v>301</v>
      </c>
      <c r="F4" s="324" t="s">
        <v>302</v>
      </c>
      <c r="G4" s="137"/>
      <c r="H4" s="135" t="s">
        <v>267</v>
      </c>
      <c r="I4" s="136" t="s">
        <v>6</v>
      </c>
      <c r="K4" s="193"/>
      <c r="L4" s="194"/>
      <c r="M4" s="195"/>
      <c r="N4" s="196"/>
      <c r="O4" s="191"/>
      <c r="P4" s="193"/>
      <c r="Q4" s="194"/>
      <c r="R4" s="195"/>
      <c r="S4" s="196"/>
      <c r="T4" s="218"/>
      <c r="U4" s="218"/>
      <c r="V4" s="218"/>
      <c r="W4" s="219"/>
      <c r="X4" s="218"/>
      <c r="Y4" s="218"/>
    </row>
    <row r="5" spans="1:25" s="14" customFormat="1" ht="15" customHeight="1" thickTop="1">
      <c r="A5" s="88"/>
      <c r="B5" s="83"/>
      <c r="C5" s="84"/>
      <c r="D5" s="84"/>
      <c r="E5" s="84"/>
      <c r="F5" s="84"/>
      <c r="G5" s="85"/>
      <c r="H5" s="83"/>
      <c r="I5" s="100"/>
      <c r="K5" s="201"/>
      <c r="L5" s="202"/>
      <c r="M5" s="202"/>
      <c r="N5" s="202"/>
      <c r="O5" s="191"/>
      <c r="P5" s="203"/>
      <c r="Q5" s="204"/>
      <c r="R5" s="204"/>
      <c r="S5" s="204"/>
      <c r="T5" s="218"/>
      <c r="U5" s="218"/>
      <c r="V5" s="218"/>
      <c r="W5" s="219"/>
      <c r="X5" s="218"/>
      <c r="Y5" s="218"/>
    </row>
    <row r="6" spans="1:25" s="14" customFormat="1" ht="15" customHeight="1">
      <c r="A6" s="86" t="s">
        <v>220</v>
      </c>
      <c r="B6" s="87" t="s">
        <v>221</v>
      </c>
      <c r="C6" s="87"/>
      <c r="D6" s="78"/>
      <c r="E6" s="78"/>
      <c r="F6" s="78"/>
      <c r="G6" s="79"/>
      <c r="H6" s="77"/>
      <c r="I6" s="102"/>
      <c r="K6" s="205"/>
      <c r="L6" s="205"/>
      <c r="M6" s="204"/>
      <c r="N6" s="204"/>
      <c r="O6" s="191"/>
      <c r="P6" s="205"/>
      <c r="Q6" s="205"/>
      <c r="R6" s="204"/>
      <c r="S6" s="204"/>
      <c r="T6" s="218"/>
      <c r="U6" s="218"/>
      <c r="V6" s="218"/>
      <c r="W6" s="219"/>
      <c r="X6" s="218"/>
      <c r="Y6" s="218"/>
    </row>
    <row r="7" spans="1:25" s="14" customFormat="1" ht="15" customHeight="1">
      <c r="A7" s="86"/>
      <c r="B7" s="87" t="s">
        <v>222</v>
      </c>
      <c r="C7" s="87"/>
      <c r="D7" s="78"/>
      <c r="E7" s="78"/>
      <c r="F7" s="78"/>
      <c r="G7" s="79"/>
      <c r="H7" s="77"/>
      <c r="I7" s="102"/>
      <c r="K7" s="205"/>
      <c r="L7" s="205"/>
      <c r="M7" s="204"/>
      <c r="N7" s="204"/>
      <c r="O7" s="191"/>
      <c r="P7" s="205"/>
      <c r="Q7" s="205"/>
      <c r="R7" s="204"/>
      <c r="S7" s="204"/>
      <c r="T7" s="218"/>
      <c r="U7" s="218"/>
      <c r="V7" s="218"/>
      <c r="W7" s="219"/>
      <c r="X7" s="218"/>
      <c r="Y7" s="218"/>
    </row>
    <row r="8" spans="1:25" s="14" customFormat="1" ht="15" customHeight="1">
      <c r="A8" s="76"/>
      <c r="C8" s="81"/>
      <c r="D8" s="81"/>
      <c r="E8" s="81"/>
      <c r="F8" s="81"/>
      <c r="G8" s="82"/>
      <c r="H8" s="80"/>
      <c r="I8" s="101"/>
      <c r="K8" s="206"/>
      <c r="L8" s="207"/>
      <c r="M8" s="207"/>
      <c r="N8" s="207"/>
      <c r="O8" s="191"/>
      <c r="P8" s="206"/>
      <c r="Q8" s="207"/>
      <c r="R8" s="207"/>
      <c r="S8" s="207"/>
      <c r="T8" s="218"/>
      <c r="U8" s="218"/>
      <c r="V8" s="218"/>
      <c r="W8" s="219"/>
      <c r="X8" s="218"/>
      <c r="Y8" s="218"/>
    </row>
    <row r="9" spans="1:25" s="1" customFormat="1" ht="19.5">
      <c r="A9" s="234" t="s">
        <v>10</v>
      </c>
      <c r="B9" s="235" t="s">
        <v>188</v>
      </c>
      <c r="C9" s="235" t="s">
        <v>188</v>
      </c>
      <c r="D9" s="235" t="s">
        <v>315</v>
      </c>
      <c r="E9" s="235" t="s">
        <v>315</v>
      </c>
      <c r="F9" s="235" t="s">
        <v>315</v>
      </c>
      <c r="G9" s="236"/>
      <c r="H9" s="171"/>
      <c r="I9" s="237" t="s">
        <v>163</v>
      </c>
      <c r="K9" s="383" t="s">
        <v>188</v>
      </c>
      <c r="L9" s="384" t="s">
        <v>188</v>
      </c>
      <c r="M9" s="384" t="s">
        <v>315</v>
      </c>
      <c r="N9" s="384" t="s">
        <v>315</v>
      </c>
      <c r="O9" s="192"/>
      <c r="P9" s="382" t="str">
        <f>IF(K9&lt;&gt;B9,"r","a")</f>
        <v>a</v>
      </c>
      <c r="Q9" s="382" t="str">
        <f>IF(L9&lt;&gt;C9,"r","a")</f>
        <v>a</v>
      </c>
      <c r="R9" s="382" t="str">
        <f>IF(M9&lt;&gt;D9,"r","a")</f>
        <v>a</v>
      </c>
      <c r="S9" s="382" t="str">
        <f>IF(N9&lt;&gt;E9,"r","a")</f>
        <v>a</v>
      </c>
      <c r="T9" s="68"/>
      <c r="U9" s="68"/>
      <c r="V9" s="68"/>
      <c r="W9" s="220"/>
      <c r="X9" s="68"/>
      <c r="Y9" s="68"/>
    </row>
    <row r="10" spans="1:25" s="14" customFormat="1" ht="12" customHeight="1">
      <c r="A10" s="238"/>
      <c r="B10" s="239"/>
      <c r="C10" s="239"/>
      <c r="D10" s="239"/>
      <c r="E10" s="239"/>
      <c r="F10" s="239"/>
      <c r="G10" s="240"/>
      <c r="H10" s="239"/>
      <c r="I10" s="241"/>
      <c r="K10" s="239"/>
      <c r="L10" s="239"/>
      <c r="M10" s="239"/>
      <c r="N10" s="239"/>
      <c r="O10" s="212"/>
      <c r="P10" s="239"/>
      <c r="Q10" s="239"/>
      <c r="R10" s="239"/>
      <c r="S10" s="239"/>
      <c r="T10" s="218"/>
      <c r="U10" s="218"/>
      <c r="V10" s="218"/>
      <c r="W10" s="219"/>
      <c r="X10" s="218"/>
      <c r="Y10" s="218"/>
    </row>
    <row r="11" spans="1:25" s="1" customFormat="1" ht="19.5">
      <c r="A11" s="234" t="s">
        <v>207</v>
      </c>
      <c r="B11" s="242" t="s">
        <v>188</v>
      </c>
      <c r="C11" s="242" t="s">
        <v>188</v>
      </c>
      <c r="D11" s="242">
        <v>1825632</v>
      </c>
      <c r="E11" s="242">
        <v>1825632</v>
      </c>
      <c r="F11" s="242">
        <v>1825632</v>
      </c>
      <c r="G11" s="236"/>
      <c r="H11" s="171">
        <f>IF(ISERROR(F11/E11-1),"n/a",F11/E11-1)</f>
        <v>0</v>
      </c>
      <c r="I11" s="172" t="str">
        <f>IF(ISNUMBER(H11),IF(ABS(H11)&lt;0.1,"a","i"),"3")</f>
        <v>a</v>
      </c>
      <c r="K11" s="385" t="s">
        <v>188</v>
      </c>
      <c r="L11" s="385" t="s">
        <v>188</v>
      </c>
      <c r="M11" s="385">
        <v>1825632</v>
      </c>
      <c r="N11" s="385">
        <v>1825632</v>
      </c>
      <c r="O11" s="192"/>
      <c r="P11" s="382" t="str">
        <f t="shared" ref="P11:S12" si="0">IF(K11&lt;&gt;B11,"r","a")</f>
        <v>a</v>
      </c>
      <c r="Q11" s="382" t="str">
        <f t="shared" si="0"/>
        <v>a</v>
      </c>
      <c r="R11" s="382" t="str">
        <f t="shared" si="0"/>
        <v>a</v>
      </c>
      <c r="S11" s="382" t="str">
        <f t="shared" si="0"/>
        <v>a</v>
      </c>
      <c r="T11" s="68"/>
      <c r="U11" s="68"/>
      <c r="V11" s="68"/>
      <c r="W11" s="220"/>
      <c r="X11" s="68"/>
      <c r="Y11" s="68"/>
    </row>
    <row r="12" spans="1:25" s="1" customFormat="1" ht="19.5">
      <c r="A12" s="234" t="s">
        <v>205</v>
      </c>
      <c r="B12" s="243" t="s">
        <v>188</v>
      </c>
      <c r="C12" s="243" t="s">
        <v>188</v>
      </c>
      <c r="D12" s="243">
        <v>10908</v>
      </c>
      <c r="E12" s="243">
        <v>10908</v>
      </c>
      <c r="F12" s="243">
        <v>10908</v>
      </c>
      <c r="G12" s="236"/>
      <c r="H12" s="171">
        <f>IF(ISERROR(F12/E12-1),"n/a",F12/E12-1)</f>
        <v>0</v>
      </c>
      <c r="I12" s="172" t="str">
        <f>IF(ISNUMBER(H12),IF(ABS(H12)&lt;0.1,"a","i"),"3")</f>
        <v>a</v>
      </c>
      <c r="K12" s="386" t="s">
        <v>188</v>
      </c>
      <c r="L12" s="386" t="s">
        <v>188</v>
      </c>
      <c r="M12" s="386">
        <v>10908</v>
      </c>
      <c r="N12" s="386">
        <v>10908</v>
      </c>
      <c r="O12" s="192"/>
      <c r="P12" s="382" t="str">
        <f t="shared" si="0"/>
        <v>a</v>
      </c>
      <c r="Q12" s="382" t="str">
        <f t="shared" si="0"/>
        <v>a</v>
      </c>
      <c r="R12" s="382" t="str">
        <f t="shared" si="0"/>
        <v>a</v>
      </c>
      <c r="S12" s="382" t="str">
        <f t="shared" si="0"/>
        <v>a</v>
      </c>
      <c r="T12" s="68"/>
      <c r="U12" s="68"/>
      <c r="V12" s="68"/>
      <c r="W12" s="220"/>
      <c r="X12" s="68"/>
      <c r="Y12" s="68"/>
    </row>
    <row r="13" spans="1:25" s="1" customFormat="1" ht="19.5">
      <c r="A13" s="244"/>
      <c r="B13" s="245"/>
      <c r="C13" s="245"/>
      <c r="D13" s="245"/>
      <c r="E13" s="245"/>
      <c r="F13" s="245"/>
      <c r="G13" s="236"/>
      <c r="H13" s="171"/>
      <c r="I13" s="172"/>
      <c r="K13" s="245"/>
      <c r="L13" s="245"/>
      <c r="M13" s="245"/>
      <c r="N13" s="245"/>
      <c r="O13" s="40"/>
      <c r="P13" s="245"/>
      <c r="Q13" s="245"/>
      <c r="R13" s="245"/>
      <c r="S13" s="245"/>
      <c r="T13" s="68"/>
      <c r="U13" s="68"/>
      <c r="V13" s="68"/>
      <c r="W13" s="220"/>
      <c r="X13" s="68"/>
      <c r="Y13" s="68"/>
    </row>
    <row r="14" spans="1:25" s="1" customFormat="1" ht="19.5">
      <c r="A14" s="234" t="s">
        <v>261</v>
      </c>
      <c r="B14" s="246" t="s">
        <v>188</v>
      </c>
      <c r="C14" s="246" t="s">
        <v>188</v>
      </c>
      <c r="D14" s="246" t="s">
        <v>188</v>
      </c>
      <c r="E14" s="246" t="s">
        <v>188</v>
      </c>
      <c r="F14" s="246" t="s">
        <v>188</v>
      </c>
      <c r="G14" s="236"/>
      <c r="H14" s="171" t="str">
        <f t="shared" ref="H14:H16" si="1">IF(ISERROR(F14/E14-1),"n/a",F14/E14-1)</f>
        <v>n/a</v>
      </c>
      <c r="I14" s="172" t="str">
        <f>IF(ISNUMBER(H14),IF(ABS(H14)&lt;0.1,"a","i"),"3")</f>
        <v>3</v>
      </c>
      <c r="K14" s="387" t="s">
        <v>188</v>
      </c>
      <c r="L14" s="387" t="s">
        <v>188</v>
      </c>
      <c r="M14" s="387" t="s">
        <v>188</v>
      </c>
      <c r="N14" s="387" t="s">
        <v>188</v>
      </c>
      <c r="O14" s="192"/>
      <c r="P14" s="382" t="str">
        <f t="shared" ref="P14:S16" si="2">IF(K14&lt;&gt;B14,"r","a")</f>
        <v>a</v>
      </c>
      <c r="Q14" s="382" t="str">
        <f t="shared" si="2"/>
        <v>a</v>
      </c>
      <c r="R14" s="382" t="str">
        <f t="shared" si="2"/>
        <v>a</v>
      </c>
      <c r="S14" s="382" t="str">
        <f t="shared" si="2"/>
        <v>a</v>
      </c>
      <c r="T14" s="68"/>
      <c r="U14" s="68"/>
      <c r="V14" s="68"/>
      <c r="W14" s="220"/>
      <c r="X14" s="68"/>
      <c r="Y14" s="68"/>
    </row>
    <row r="15" spans="1:25" s="1" customFormat="1" ht="19.5">
      <c r="A15" s="234" t="s">
        <v>298</v>
      </c>
      <c r="B15" s="247">
        <v>0</v>
      </c>
      <c r="C15" s="247">
        <v>0</v>
      </c>
      <c r="D15" s="247">
        <v>0</v>
      </c>
      <c r="E15" s="247">
        <v>0</v>
      </c>
      <c r="F15" s="247">
        <v>0</v>
      </c>
      <c r="G15" s="236"/>
      <c r="H15" s="171" t="str">
        <f t="shared" si="1"/>
        <v>n/a</v>
      </c>
      <c r="I15" s="172" t="str">
        <f>IF(ISNUMBER(H15),IF(ABS(H15)&lt;0.1,"a","i"),"3")</f>
        <v>3</v>
      </c>
      <c r="K15" s="388">
        <v>0</v>
      </c>
      <c r="L15" s="388">
        <v>0</v>
      </c>
      <c r="M15" s="388">
        <v>0</v>
      </c>
      <c r="N15" s="388">
        <v>0</v>
      </c>
      <c r="O15" s="192"/>
      <c r="P15" s="382" t="str">
        <f t="shared" si="2"/>
        <v>a</v>
      </c>
      <c r="Q15" s="382" t="str">
        <f t="shared" si="2"/>
        <v>a</v>
      </c>
      <c r="R15" s="382" t="str">
        <f t="shared" si="2"/>
        <v>a</v>
      </c>
      <c r="S15" s="382" t="str">
        <f t="shared" si="2"/>
        <v>a</v>
      </c>
      <c r="T15" s="68"/>
      <c r="U15" s="68"/>
      <c r="V15" s="68"/>
      <c r="W15" s="220"/>
      <c r="X15" s="68"/>
      <c r="Y15" s="68"/>
    </row>
    <row r="16" spans="1:25" s="1" customFormat="1" ht="19.5">
      <c r="A16" s="234" t="s">
        <v>285</v>
      </c>
      <c r="B16" s="248" t="s">
        <v>188</v>
      </c>
      <c r="C16" s="248" t="s">
        <v>188</v>
      </c>
      <c r="D16" s="248" t="s">
        <v>188</v>
      </c>
      <c r="E16" s="248" t="s">
        <v>188</v>
      </c>
      <c r="F16" s="248" t="s">
        <v>188</v>
      </c>
      <c r="G16" s="236"/>
      <c r="H16" s="171" t="str">
        <f t="shared" si="1"/>
        <v>n/a</v>
      </c>
      <c r="I16" s="172" t="str">
        <f t="shared" ref="I16" si="3">IF(ISNUMBER(H16),IF(ABS(H16)&lt;0.1,"a","i"),"3")</f>
        <v>3</v>
      </c>
      <c r="K16" s="389" t="s">
        <v>188</v>
      </c>
      <c r="L16" s="389" t="s">
        <v>188</v>
      </c>
      <c r="M16" s="389" t="s">
        <v>188</v>
      </c>
      <c r="N16" s="389" t="s">
        <v>188</v>
      </c>
      <c r="O16" s="192"/>
      <c r="P16" s="382" t="str">
        <f t="shared" si="2"/>
        <v>a</v>
      </c>
      <c r="Q16" s="382" t="str">
        <f t="shared" si="2"/>
        <v>a</v>
      </c>
      <c r="R16" s="382" t="str">
        <f t="shared" si="2"/>
        <v>a</v>
      </c>
      <c r="S16" s="382" t="str">
        <f t="shared" si="2"/>
        <v>a</v>
      </c>
      <c r="T16" s="68"/>
      <c r="U16" s="68"/>
      <c r="V16" s="68"/>
      <c r="W16" s="220"/>
      <c r="X16" s="68"/>
      <c r="Y16" s="68"/>
    </row>
    <row r="17" spans="1:25" s="1" customFormat="1" ht="19.5">
      <c r="A17" s="244"/>
      <c r="B17" s="245"/>
      <c r="C17" s="245"/>
      <c r="D17" s="245"/>
      <c r="E17" s="245"/>
      <c r="F17" s="245"/>
      <c r="G17" s="236"/>
      <c r="H17" s="171"/>
      <c r="I17" s="172"/>
      <c r="K17" s="245"/>
      <c r="L17" s="245"/>
      <c r="M17" s="245"/>
      <c r="N17" s="245"/>
      <c r="O17" s="40"/>
      <c r="P17" s="245"/>
      <c r="Q17" s="245"/>
      <c r="R17" s="245"/>
      <c r="S17" s="245"/>
      <c r="T17" s="68"/>
      <c r="U17" s="68"/>
      <c r="V17" s="68"/>
      <c r="W17" s="220"/>
      <c r="X17" s="68"/>
      <c r="Y17" s="68"/>
    </row>
    <row r="18" spans="1:25" s="1" customFormat="1" ht="19.5">
      <c r="A18" s="234" t="s">
        <v>100</v>
      </c>
      <c r="B18" s="235" t="s">
        <v>188</v>
      </c>
      <c r="C18" s="235" t="s">
        <v>188</v>
      </c>
      <c r="D18" s="235">
        <v>1</v>
      </c>
      <c r="E18" s="235">
        <v>1</v>
      </c>
      <c r="F18" s="235">
        <v>1</v>
      </c>
      <c r="G18" s="236"/>
      <c r="H18" s="171">
        <f t="shared" ref="H18:H20" si="4">IF(ISERROR(F18/E18-1),"n/a",F18/E18-1)</f>
        <v>0</v>
      </c>
      <c r="I18" s="172" t="str">
        <f>IF(ISNUMBER(H18),IF(ABS(H18)&lt;0.1,"a","i"),"3")</f>
        <v>a</v>
      </c>
      <c r="K18" s="384" t="s">
        <v>188</v>
      </c>
      <c r="L18" s="384" t="s">
        <v>188</v>
      </c>
      <c r="M18" s="384">
        <v>1</v>
      </c>
      <c r="N18" s="384">
        <v>1</v>
      </c>
      <c r="O18" s="192"/>
      <c r="P18" s="382" t="str">
        <f t="shared" ref="P18:S20" si="5">IF(K18&lt;&gt;B18,"r","a")</f>
        <v>a</v>
      </c>
      <c r="Q18" s="382" t="str">
        <f t="shared" si="5"/>
        <v>a</v>
      </c>
      <c r="R18" s="382" t="str">
        <f t="shared" si="5"/>
        <v>a</v>
      </c>
      <c r="S18" s="382" t="str">
        <f t="shared" si="5"/>
        <v>a</v>
      </c>
      <c r="T18" s="68"/>
      <c r="U18" s="68"/>
      <c r="V18" s="68"/>
      <c r="W18" s="220"/>
      <c r="X18" s="68"/>
      <c r="Y18" s="68"/>
    </row>
    <row r="19" spans="1:25" s="1" customFormat="1" ht="19.5">
      <c r="A19" s="244" t="s">
        <v>233</v>
      </c>
      <c r="B19" s="249" t="s">
        <v>316</v>
      </c>
      <c r="C19" s="235" t="s">
        <v>316</v>
      </c>
      <c r="D19" s="235">
        <v>1</v>
      </c>
      <c r="E19" s="235">
        <v>1</v>
      </c>
      <c r="F19" s="235">
        <v>1</v>
      </c>
      <c r="G19" s="236"/>
      <c r="H19" s="171">
        <f t="shared" si="4"/>
        <v>0</v>
      </c>
      <c r="I19" s="172" t="str">
        <f>IF(ISNUMBER(H19),IF(ABS(H19)&lt;0.1,"a","i"),"3")</f>
        <v>a</v>
      </c>
      <c r="K19" s="383" t="s">
        <v>316</v>
      </c>
      <c r="L19" s="384" t="s">
        <v>316</v>
      </c>
      <c r="M19" s="384">
        <v>1</v>
      </c>
      <c r="N19" s="384">
        <v>1</v>
      </c>
      <c r="O19" s="192"/>
      <c r="P19" s="382" t="str">
        <f t="shared" si="5"/>
        <v>a</v>
      </c>
      <c r="Q19" s="382" t="str">
        <f t="shared" si="5"/>
        <v>a</v>
      </c>
      <c r="R19" s="382" t="str">
        <f t="shared" si="5"/>
        <v>a</v>
      </c>
      <c r="S19" s="382" t="str">
        <f t="shared" si="5"/>
        <v>a</v>
      </c>
      <c r="T19" s="68"/>
      <c r="U19" s="68"/>
      <c r="V19" s="68"/>
      <c r="W19" s="220"/>
      <c r="X19" s="68"/>
      <c r="Y19" s="68"/>
    </row>
    <row r="20" spans="1:25" s="1" customFormat="1" ht="19.5">
      <c r="A20" s="244" t="s">
        <v>234</v>
      </c>
      <c r="B20" s="235" t="s">
        <v>316</v>
      </c>
      <c r="C20" s="235" t="s">
        <v>316</v>
      </c>
      <c r="D20" s="235">
        <v>1</v>
      </c>
      <c r="E20" s="235">
        <v>1</v>
      </c>
      <c r="F20" s="235">
        <v>1</v>
      </c>
      <c r="G20" s="236"/>
      <c r="H20" s="171">
        <f t="shared" si="4"/>
        <v>0</v>
      </c>
      <c r="I20" s="172" t="str">
        <f>IF(ISNUMBER(H20),IF(ABS(H20)&lt;0.1,"a","i"),"3")</f>
        <v>a</v>
      </c>
      <c r="K20" s="384" t="s">
        <v>316</v>
      </c>
      <c r="L20" s="384" t="s">
        <v>316</v>
      </c>
      <c r="M20" s="384">
        <v>1</v>
      </c>
      <c r="N20" s="384">
        <v>1</v>
      </c>
      <c r="O20" s="192"/>
      <c r="P20" s="382" t="str">
        <f t="shared" si="5"/>
        <v>a</v>
      </c>
      <c r="Q20" s="382" t="str">
        <f t="shared" si="5"/>
        <v>a</v>
      </c>
      <c r="R20" s="382" t="str">
        <f t="shared" si="5"/>
        <v>a</v>
      </c>
      <c r="S20" s="382" t="str">
        <f t="shared" si="5"/>
        <v>a</v>
      </c>
      <c r="T20" s="68"/>
      <c r="U20" s="68"/>
      <c r="V20" s="68"/>
      <c r="W20" s="220"/>
      <c r="X20" s="68"/>
      <c r="Y20" s="68"/>
    </row>
    <row r="21" spans="1:25" s="1" customFormat="1" ht="19.5">
      <c r="A21" s="244"/>
      <c r="B21" s="250"/>
      <c r="C21" s="250"/>
      <c r="D21" s="250"/>
      <c r="E21" s="250"/>
      <c r="F21" s="250"/>
      <c r="G21" s="236"/>
      <c r="H21" s="171"/>
      <c r="I21" s="172"/>
      <c r="K21" s="250"/>
      <c r="L21" s="250"/>
      <c r="M21" s="250"/>
      <c r="N21" s="250"/>
      <c r="O21" s="39"/>
      <c r="P21" s="250"/>
      <c r="Q21" s="250"/>
      <c r="R21" s="250"/>
      <c r="S21" s="250"/>
      <c r="T21" s="68"/>
      <c r="U21" s="68"/>
      <c r="V21" s="68"/>
      <c r="W21" s="220"/>
      <c r="X21" s="68"/>
      <c r="Y21" s="68"/>
    </row>
    <row r="22" spans="1:25" s="1" customFormat="1" ht="19.5">
      <c r="A22" s="234" t="s">
        <v>12</v>
      </c>
      <c r="B22" s="251" t="s">
        <v>188</v>
      </c>
      <c r="C22" s="251" t="s">
        <v>188</v>
      </c>
      <c r="D22" s="251">
        <v>437.351</v>
      </c>
      <c r="E22" s="251">
        <v>437.351</v>
      </c>
      <c r="F22" s="251">
        <v>437.351</v>
      </c>
      <c r="G22" s="236"/>
      <c r="H22" s="171">
        <f t="shared" ref="H22:H24" si="6">IF(ISERROR(F22/E22-1),"n/a",F22/E22-1)</f>
        <v>0</v>
      </c>
      <c r="I22" s="172" t="str">
        <f>IF(ISNUMBER(H22),IF(ABS(H22)&lt;0.1,"a","i"),"3")</f>
        <v>a</v>
      </c>
      <c r="K22" s="390" t="s">
        <v>188</v>
      </c>
      <c r="L22" s="390" t="s">
        <v>188</v>
      </c>
      <c r="M22" s="390">
        <v>437.351</v>
      </c>
      <c r="N22" s="390">
        <v>437.351</v>
      </c>
      <c r="O22" s="192"/>
      <c r="P22" s="382" t="str">
        <f t="shared" ref="P22:S24" si="7">IF(K22&lt;&gt;B22,"r","a")</f>
        <v>a</v>
      </c>
      <c r="Q22" s="382" t="str">
        <f t="shared" si="7"/>
        <v>a</v>
      </c>
      <c r="R22" s="382" t="str">
        <f t="shared" si="7"/>
        <v>a</v>
      </c>
      <c r="S22" s="382" t="str">
        <f t="shared" si="7"/>
        <v>a</v>
      </c>
      <c r="T22" s="68"/>
      <c r="U22" s="68"/>
      <c r="V22" s="68"/>
      <c r="W22" s="220"/>
      <c r="X22" s="68"/>
      <c r="Y22" s="68"/>
    </row>
    <row r="23" spans="1:25" s="1" customFormat="1" ht="19.5">
      <c r="A23" s="244" t="s">
        <v>45</v>
      </c>
      <c r="B23" s="251" t="s">
        <v>188</v>
      </c>
      <c r="C23" s="251" t="s">
        <v>188</v>
      </c>
      <c r="D23" s="251" t="s">
        <v>188</v>
      </c>
      <c r="E23" s="251" t="s">
        <v>188</v>
      </c>
      <c r="F23" s="251" t="s">
        <v>188</v>
      </c>
      <c r="G23" s="236"/>
      <c r="H23" s="171" t="str">
        <f t="shared" si="6"/>
        <v>n/a</v>
      </c>
      <c r="I23" s="172" t="str">
        <f>IF(ISNUMBER(H23),IF(ABS(H23)&lt;0.1,"a","i"),"3")</f>
        <v>3</v>
      </c>
      <c r="K23" s="390" t="s">
        <v>188</v>
      </c>
      <c r="L23" s="390" t="s">
        <v>188</v>
      </c>
      <c r="M23" s="390" t="s">
        <v>188</v>
      </c>
      <c r="N23" s="390" t="s">
        <v>188</v>
      </c>
      <c r="O23" s="192"/>
      <c r="P23" s="382" t="str">
        <f t="shared" si="7"/>
        <v>a</v>
      </c>
      <c r="Q23" s="382" t="str">
        <f t="shared" si="7"/>
        <v>a</v>
      </c>
      <c r="R23" s="382" t="str">
        <f t="shared" si="7"/>
        <v>a</v>
      </c>
      <c r="S23" s="382" t="str">
        <f t="shared" si="7"/>
        <v>a</v>
      </c>
      <c r="T23" s="68"/>
      <c r="U23" s="68"/>
      <c r="V23" s="68"/>
      <c r="W23" s="220"/>
      <c r="X23" s="68"/>
      <c r="Y23" s="68"/>
    </row>
    <row r="24" spans="1:25" s="1" customFormat="1" ht="19.5">
      <c r="A24" s="244" t="s">
        <v>46</v>
      </c>
      <c r="B24" s="251" t="s">
        <v>188</v>
      </c>
      <c r="C24" s="251" t="s">
        <v>188</v>
      </c>
      <c r="D24" s="251">
        <v>437.351</v>
      </c>
      <c r="E24" s="251">
        <v>437.351</v>
      </c>
      <c r="F24" s="251">
        <v>437.351</v>
      </c>
      <c r="G24" s="236"/>
      <c r="H24" s="171">
        <f t="shared" si="6"/>
        <v>0</v>
      </c>
      <c r="I24" s="172" t="str">
        <f>IF(ISNUMBER(H24),IF(ABS(H24)&lt;0.1,"a","i"),"3")</f>
        <v>a</v>
      </c>
      <c r="K24" s="390" t="s">
        <v>188</v>
      </c>
      <c r="L24" s="390" t="s">
        <v>188</v>
      </c>
      <c r="M24" s="390">
        <v>437.351</v>
      </c>
      <c r="N24" s="390">
        <v>437.351</v>
      </c>
      <c r="O24" s="192"/>
      <c r="P24" s="382" t="str">
        <f t="shared" si="7"/>
        <v>a</v>
      </c>
      <c r="Q24" s="382" t="str">
        <f t="shared" si="7"/>
        <v>a</v>
      </c>
      <c r="R24" s="382" t="str">
        <f t="shared" si="7"/>
        <v>a</v>
      </c>
      <c r="S24" s="382" t="str">
        <f t="shared" si="7"/>
        <v>a</v>
      </c>
      <c r="T24" s="68"/>
      <c r="U24" s="68"/>
      <c r="V24" s="68"/>
      <c r="W24" s="220"/>
      <c r="X24" s="68"/>
      <c r="Y24" s="68"/>
    </row>
    <row r="25" spans="1:25" s="1" customFormat="1" ht="9" customHeight="1">
      <c r="A25" s="244"/>
      <c r="B25" s="252"/>
      <c r="C25" s="252"/>
      <c r="D25" s="252"/>
      <c r="E25" s="252"/>
      <c r="F25" s="252"/>
      <c r="G25" s="236"/>
      <c r="H25" s="171"/>
      <c r="I25" s="172"/>
      <c r="K25" s="252"/>
      <c r="L25" s="252"/>
      <c r="M25" s="252"/>
      <c r="N25" s="252"/>
      <c r="O25" s="213"/>
      <c r="P25" s="252"/>
      <c r="Q25" s="252"/>
      <c r="R25" s="252"/>
      <c r="S25" s="252"/>
      <c r="T25" s="68"/>
      <c r="U25" s="68"/>
      <c r="V25" s="68"/>
      <c r="W25" s="220"/>
      <c r="X25" s="68"/>
      <c r="Y25" s="68"/>
    </row>
    <row r="26" spans="1:25" s="1" customFormat="1" ht="19.5">
      <c r="A26" s="234" t="s">
        <v>31</v>
      </c>
      <c r="B26" s="251" t="s">
        <v>188</v>
      </c>
      <c r="C26" s="251" t="s">
        <v>188</v>
      </c>
      <c r="D26" s="251">
        <v>333.95100000000002</v>
      </c>
      <c r="E26" s="251">
        <v>333.95100000000002</v>
      </c>
      <c r="F26" s="251">
        <v>333.95100000000002</v>
      </c>
      <c r="G26" s="236"/>
      <c r="H26" s="171">
        <f t="shared" ref="H26:H28" si="8">IF(ISERROR(F26/E26-1),"n/a",F26/E26-1)</f>
        <v>0</v>
      </c>
      <c r="I26" s="172" t="str">
        <f>IF(ISNUMBER(H26),IF(ABS(H26)&lt;0.1,"a","i"),"3")</f>
        <v>a</v>
      </c>
      <c r="K26" s="390" t="s">
        <v>188</v>
      </c>
      <c r="L26" s="390" t="s">
        <v>188</v>
      </c>
      <c r="M26" s="390">
        <v>333.95100000000002</v>
      </c>
      <c r="N26" s="390">
        <v>333.95100000000002</v>
      </c>
      <c r="O26" s="192"/>
      <c r="P26" s="382" t="str">
        <f t="shared" ref="P26:S28" si="9">IF(K26&lt;&gt;B26,"r","a")</f>
        <v>a</v>
      </c>
      <c r="Q26" s="382" t="str">
        <f t="shared" si="9"/>
        <v>a</v>
      </c>
      <c r="R26" s="382" t="str">
        <f t="shared" si="9"/>
        <v>a</v>
      </c>
      <c r="S26" s="382" t="str">
        <f t="shared" si="9"/>
        <v>a</v>
      </c>
      <c r="T26" s="68"/>
      <c r="U26" s="68"/>
      <c r="V26" s="68"/>
      <c r="W26" s="220"/>
      <c r="X26" s="68"/>
      <c r="Y26" s="68"/>
    </row>
    <row r="27" spans="1:25" s="1" customFormat="1" ht="19.5">
      <c r="A27" s="244" t="s">
        <v>47</v>
      </c>
      <c r="B27" s="251" t="s">
        <v>188</v>
      </c>
      <c r="C27" s="251" t="s">
        <v>188</v>
      </c>
      <c r="D27" s="251" t="s">
        <v>188</v>
      </c>
      <c r="E27" s="251" t="s">
        <v>188</v>
      </c>
      <c r="F27" s="251" t="s">
        <v>188</v>
      </c>
      <c r="G27" s="236"/>
      <c r="H27" s="171" t="str">
        <f t="shared" si="8"/>
        <v>n/a</v>
      </c>
      <c r="I27" s="172" t="str">
        <f>IF(ISNUMBER(H27),IF(ABS(H27)&lt;0.1,"a","i"),"3")</f>
        <v>3</v>
      </c>
      <c r="K27" s="390" t="s">
        <v>188</v>
      </c>
      <c r="L27" s="390" t="s">
        <v>188</v>
      </c>
      <c r="M27" s="390" t="s">
        <v>188</v>
      </c>
      <c r="N27" s="390" t="s">
        <v>188</v>
      </c>
      <c r="O27" s="192"/>
      <c r="P27" s="382" t="str">
        <f t="shared" si="9"/>
        <v>a</v>
      </c>
      <c r="Q27" s="382" t="str">
        <f t="shared" si="9"/>
        <v>a</v>
      </c>
      <c r="R27" s="382" t="str">
        <f t="shared" si="9"/>
        <v>a</v>
      </c>
      <c r="S27" s="382" t="str">
        <f t="shared" si="9"/>
        <v>a</v>
      </c>
      <c r="T27" s="68"/>
      <c r="U27" s="68"/>
      <c r="V27" s="68"/>
      <c r="W27" s="68"/>
      <c r="X27" s="68"/>
      <c r="Y27" s="68"/>
    </row>
    <row r="28" spans="1:25" s="1" customFormat="1" ht="19.5">
      <c r="A28" s="244" t="s">
        <v>48</v>
      </c>
      <c r="B28" s="251" t="s">
        <v>188</v>
      </c>
      <c r="C28" s="251" t="s">
        <v>188</v>
      </c>
      <c r="D28" s="251">
        <v>333.95100000000002</v>
      </c>
      <c r="E28" s="251">
        <v>333.95100000000002</v>
      </c>
      <c r="F28" s="251">
        <v>333.95100000000002</v>
      </c>
      <c r="G28" s="236"/>
      <c r="H28" s="171">
        <f t="shared" si="8"/>
        <v>0</v>
      </c>
      <c r="I28" s="172" t="str">
        <f>IF(ISNUMBER(H28),IF(ABS(H28)&lt;0.1,"a","i"),"3")</f>
        <v>a</v>
      </c>
      <c r="K28" s="390" t="s">
        <v>188</v>
      </c>
      <c r="L28" s="390" t="s">
        <v>188</v>
      </c>
      <c r="M28" s="390">
        <v>333.95100000000002</v>
      </c>
      <c r="N28" s="390">
        <v>333.95100000000002</v>
      </c>
      <c r="O28" s="192"/>
      <c r="P28" s="382" t="str">
        <f t="shared" si="9"/>
        <v>a</v>
      </c>
      <c r="Q28" s="382" t="str">
        <f t="shared" si="9"/>
        <v>a</v>
      </c>
      <c r="R28" s="382" t="str">
        <f t="shared" si="9"/>
        <v>a</v>
      </c>
      <c r="S28" s="382" t="str">
        <f t="shared" si="9"/>
        <v>a</v>
      </c>
      <c r="T28" s="68"/>
      <c r="U28" s="68"/>
      <c r="V28" s="68"/>
      <c r="W28" s="68"/>
      <c r="X28" s="68"/>
      <c r="Y28" s="68"/>
    </row>
    <row r="29" spans="1:25" s="1" customFormat="1" ht="9" customHeight="1">
      <c r="A29" s="244"/>
      <c r="B29" s="252"/>
      <c r="C29" s="252"/>
      <c r="D29" s="252"/>
      <c r="E29" s="252"/>
      <c r="F29" s="252"/>
      <c r="G29" s="236"/>
      <c r="H29" s="171"/>
      <c r="I29" s="172"/>
      <c r="K29" s="252"/>
      <c r="L29" s="252"/>
      <c r="M29" s="252"/>
      <c r="N29" s="252"/>
      <c r="O29" s="213"/>
      <c r="P29" s="252"/>
      <c r="Q29" s="252"/>
      <c r="R29" s="252"/>
      <c r="S29" s="252"/>
      <c r="T29" s="68"/>
      <c r="U29" s="68"/>
      <c r="V29" s="68"/>
      <c r="W29" s="68"/>
      <c r="X29" s="68"/>
      <c r="Y29" s="68"/>
    </row>
    <row r="30" spans="1:25" s="1" customFormat="1" ht="19.5">
      <c r="A30" s="234" t="s">
        <v>32</v>
      </c>
      <c r="B30" s="251" t="s">
        <v>188</v>
      </c>
      <c r="C30" s="251" t="s">
        <v>188</v>
      </c>
      <c r="D30" s="251">
        <v>103.4</v>
      </c>
      <c r="E30" s="251">
        <v>103.4</v>
      </c>
      <c r="F30" s="251">
        <v>103.4</v>
      </c>
      <c r="G30" s="236"/>
      <c r="H30" s="171">
        <f t="shared" ref="H30:H32" si="10">IF(ISERROR(F30/E30-1),"n/a",F30/E30-1)</f>
        <v>0</v>
      </c>
      <c r="I30" s="172" t="str">
        <f>IF(ISNUMBER(H30),IF(ABS(H30)&lt;0.1,"a","i"),"3")</f>
        <v>a</v>
      </c>
      <c r="K30" s="390" t="s">
        <v>188</v>
      </c>
      <c r="L30" s="390" t="s">
        <v>188</v>
      </c>
      <c r="M30" s="390">
        <v>103.4</v>
      </c>
      <c r="N30" s="390">
        <v>103.4</v>
      </c>
      <c r="O30" s="192"/>
      <c r="P30" s="382" t="str">
        <f t="shared" ref="P30:S32" si="11">IF(K30&lt;&gt;B30,"r","a")</f>
        <v>a</v>
      </c>
      <c r="Q30" s="382" t="str">
        <f t="shared" si="11"/>
        <v>a</v>
      </c>
      <c r="R30" s="382" t="str">
        <f t="shared" si="11"/>
        <v>a</v>
      </c>
      <c r="S30" s="382" t="str">
        <f t="shared" si="11"/>
        <v>a</v>
      </c>
      <c r="T30" s="68"/>
      <c r="U30" s="68"/>
      <c r="V30" s="68"/>
      <c r="W30" s="68"/>
      <c r="X30" s="68"/>
      <c r="Y30" s="68"/>
    </row>
    <row r="31" spans="1:25" s="1" customFormat="1" ht="19.5">
      <c r="A31" s="244" t="s">
        <v>49</v>
      </c>
      <c r="B31" s="251" t="s">
        <v>188</v>
      </c>
      <c r="C31" s="251" t="s">
        <v>188</v>
      </c>
      <c r="D31" s="251" t="s">
        <v>188</v>
      </c>
      <c r="E31" s="251" t="s">
        <v>188</v>
      </c>
      <c r="F31" s="251" t="s">
        <v>188</v>
      </c>
      <c r="G31" s="236"/>
      <c r="H31" s="171" t="str">
        <f t="shared" si="10"/>
        <v>n/a</v>
      </c>
      <c r="I31" s="172" t="str">
        <f>IF(ISNUMBER(H31),IF(ABS(H31)&lt;0.1,"a","i"),"3")</f>
        <v>3</v>
      </c>
      <c r="K31" s="390" t="s">
        <v>188</v>
      </c>
      <c r="L31" s="390" t="s">
        <v>188</v>
      </c>
      <c r="M31" s="390" t="s">
        <v>188</v>
      </c>
      <c r="N31" s="390" t="s">
        <v>188</v>
      </c>
      <c r="O31" s="192"/>
      <c r="P31" s="382" t="str">
        <f t="shared" si="11"/>
        <v>a</v>
      </c>
      <c r="Q31" s="382" t="str">
        <f t="shared" si="11"/>
        <v>a</v>
      </c>
      <c r="R31" s="382" t="str">
        <f t="shared" si="11"/>
        <v>a</v>
      </c>
      <c r="S31" s="382" t="str">
        <f t="shared" si="11"/>
        <v>a</v>
      </c>
      <c r="T31" s="68"/>
      <c r="U31" s="68"/>
      <c r="V31" s="68"/>
      <c r="W31" s="68"/>
      <c r="X31" s="68"/>
      <c r="Y31" s="68"/>
    </row>
    <row r="32" spans="1:25" s="1" customFormat="1" ht="19.5">
      <c r="A32" s="244" t="s">
        <v>50</v>
      </c>
      <c r="B32" s="251" t="s">
        <v>188</v>
      </c>
      <c r="C32" s="251" t="s">
        <v>188</v>
      </c>
      <c r="D32" s="251">
        <v>103.4</v>
      </c>
      <c r="E32" s="251">
        <v>103.4</v>
      </c>
      <c r="F32" s="251">
        <v>103.4</v>
      </c>
      <c r="G32" s="236"/>
      <c r="H32" s="171">
        <f t="shared" si="10"/>
        <v>0</v>
      </c>
      <c r="I32" s="172" t="str">
        <f>IF(ISNUMBER(H32),IF(ABS(H32)&lt;0.1,"a","i"),"3")</f>
        <v>a</v>
      </c>
      <c r="K32" s="390" t="s">
        <v>188</v>
      </c>
      <c r="L32" s="390" t="s">
        <v>188</v>
      </c>
      <c r="M32" s="390">
        <v>103.4</v>
      </c>
      <c r="N32" s="390">
        <v>103.4</v>
      </c>
      <c r="O32" s="192"/>
      <c r="P32" s="382" t="str">
        <f t="shared" si="11"/>
        <v>a</v>
      </c>
      <c r="Q32" s="382" t="str">
        <f t="shared" si="11"/>
        <v>a</v>
      </c>
      <c r="R32" s="382" t="str">
        <f t="shared" si="11"/>
        <v>a</v>
      </c>
      <c r="S32" s="382" t="str">
        <f t="shared" si="11"/>
        <v>a</v>
      </c>
      <c r="T32" s="68"/>
      <c r="U32" s="68"/>
      <c r="V32" s="68"/>
      <c r="W32" s="68"/>
      <c r="X32" s="68"/>
      <c r="Y32" s="68"/>
    </row>
    <row r="33" spans="1:25" s="1" customFormat="1" ht="19.5">
      <c r="A33" s="244"/>
      <c r="B33" s="250"/>
      <c r="C33" s="250"/>
      <c r="D33" s="250"/>
      <c r="E33" s="250"/>
      <c r="F33" s="250"/>
      <c r="G33" s="236"/>
      <c r="H33" s="171"/>
      <c r="I33" s="172"/>
      <c r="K33" s="250"/>
      <c r="L33" s="250"/>
      <c r="M33" s="250"/>
      <c r="N33" s="250"/>
      <c r="O33" s="39"/>
      <c r="P33" s="250"/>
      <c r="Q33" s="250"/>
      <c r="R33" s="250"/>
      <c r="S33" s="250"/>
      <c r="T33" s="68"/>
      <c r="U33" s="68"/>
      <c r="V33" s="68"/>
      <c r="W33" s="68"/>
      <c r="X33" s="68"/>
      <c r="Y33" s="68"/>
    </row>
    <row r="34" spans="1:25" s="1" customFormat="1" ht="19.5">
      <c r="A34" s="234" t="s">
        <v>51</v>
      </c>
      <c r="B34" s="251" t="s">
        <v>188</v>
      </c>
      <c r="C34" s="251" t="s">
        <v>188</v>
      </c>
      <c r="D34" s="251">
        <v>460867</v>
      </c>
      <c r="E34" s="251">
        <v>391115</v>
      </c>
      <c r="F34" s="403">
        <v>379966</v>
      </c>
      <c r="G34" s="236"/>
      <c r="H34" s="171">
        <f t="shared" ref="H34:H38" si="12">IF(ISERROR(F34/E34-1),"n/a",F34/E34-1)</f>
        <v>-2.8505682471907212E-2</v>
      </c>
      <c r="I34" s="172" t="str">
        <f>IF(ISNUMBER(H34),IF(ABS(H34)&lt;0.1,"a","i"),"3")</f>
        <v>a</v>
      </c>
      <c r="K34" s="390" t="s">
        <v>188</v>
      </c>
      <c r="L34" s="390" t="s">
        <v>188</v>
      </c>
      <c r="M34" s="390">
        <v>460867</v>
      </c>
      <c r="N34" s="390">
        <v>391115</v>
      </c>
      <c r="O34" s="192"/>
      <c r="P34" s="382" t="str">
        <f t="shared" ref="P34:S38" si="13">IF(K34&lt;&gt;B34,"r","a")</f>
        <v>a</v>
      </c>
      <c r="Q34" s="382" t="str">
        <f t="shared" si="13"/>
        <v>a</v>
      </c>
      <c r="R34" s="382" t="str">
        <f t="shared" si="13"/>
        <v>a</v>
      </c>
      <c r="S34" s="382" t="str">
        <f t="shared" si="13"/>
        <v>a</v>
      </c>
      <c r="T34" s="68"/>
      <c r="U34" s="68"/>
      <c r="V34" s="68"/>
      <c r="W34" s="68"/>
      <c r="X34" s="68"/>
      <c r="Y34" s="68"/>
    </row>
    <row r="35" spans="1:25" s="1" customFormat="1" ht="19.5">
      <c r="A35" s="244" t="s">
        <v>52</v>
      </c>
      <c r="B35" s="251" t="s">
        <v>188</v>
      </c>
      <c r="C35" s="251" t="s">
        <v>188</v>
      </c>
      <c r="D35" s="251">
        <v>132562</v>
      </c>
      <c r="E35" s="251">
        <v>109183</v>
      </c>
      <c r="F35" s="403">
        <v>83210</v>
      </c>
      <c r="G35" s="236"/>
      <c r="H35" s="171">
        <f t="shared" si="12"/>
        <v>-0.2378850187300221</v>
      </c>
      <c r="I35" s="172" t="str">
        <f>IF(ISNUMBER(H35),IF(ABS(H35)&lt;0.1,"a","i"),"3")</f>
        <v>i</v>
      </c>
      <c r="K35" s="390" t="s">
        <v>188</v>
      </c>
      <c r="L35" s="390" t="s">
        <v>188</v>
      </c>
      <c r="M35" s="390">
        <v>132562</v>
      </c>
      <c r="N35" s="390">
        <v>109183</v>
      </c>
      <c r="O35" s="192"/>
      <c r="P35" s="382" t="str">
        <f t="shared" si="13"/>
        <v>a</v>
      </c>
      <c r="Q35" s="382" t="str">
        <f t="shared" si="13"/>
        <v>a</v>
      </c>
      <c r="R35" s="382" t="str">
        <f t="shared" si="13"/>
        <v>a</v>
      </c>
      <c r="S35" s="382" t="str">
        <f t="shared" si="13"/>
        <v>a</v>
      </c>
      <c r="T35" s="68"/>
      <c r="U35" s="68"/>
      <c r="V35" s="68"/>
      <c r="W35" s="68"/>
      <c r="X35" s="68"/>
      <c r="Y35" s="68"/>
    </row>
    <row r="36" spans="1:25" s="1" customFormat="1" ht="19.5">
      <c r="A36" s="244" t="s">
        <v>53</v>
      </c>
      <c r="B36" s="251" t="s">
        <v>188</v>
      </c>
      <c r="C36" s="251" t="s">
        <v>188</v>
      </c>
      <c r="D36" s="251">
        <v>328305</v>
      </c>
      <c r="E36" s="251">
        <v>281932</v>
      </c>
      <c r="F36" s="403">
        <v>296756</v>
      </c>
      <c r="G36" s="236"/>
      <c r="H36" s="171">
        <f t="shared" si="12"/>
        <v>5.2580054764978845E-2</v>
      </c>
      <c r="I36" s="172" t="str">
        <f>IF(ISNUMBER(H36),IF(ABS(H36)&lt;0.1,"a","i"),"3")</f>
        <v>a</v>
      </c>
      <c r="K36" s="390" t="s">
        <v>188</v>
      </c>
      <c r="L36" s="390" t="s">
        <v>188</v>
      </c>
      <c r="M36" s="390">
        <v>328305</v>
      </c>
      <c r="N36" s="390">
        <v>281932</v>
      </c>
      <c r="O36" s="192"/>
      <c r="P36" s="382" t="str">
        <f t="shared" si="13"/>
        <v>a</v>
      </c>
      <c r="Q36" s="382" t="str">
        <f t="shared" si="13"/>
        <v>a</v>
      </c>
      <c r="R36" s="382" t="str">
        <f t="shared" si="13"/>
        <v>a</v>
      </c>
      <c r="S36" s="382" t="str">
        <f t="shared" si="13"/>
        <v>a</v>
      </c>
      <c r="T36" s="68"/>
      <c r="U36" s="68"/>
      <c r="V36" s="68"/>
      <c r="W36" s="68"/>
      <c r="X36" s="68"/>
      <c r="Y36" s="68"/>
    </row>
    <row r="37" spans="1:25" s="1" customFormat="1" ht="19.5">
      <c r="A37" s="244" t="s">
        <v>54</v>
      </c>
      <c r="B37" s="251" t="s">
        <v>188</v>
      </c>
      <c r="C37" s="251" t="s">
        <v>188</v>
      </c>
      <c r="D37" s="251" t="s">
        <v>188</v>
      </c>
      <c r="E37" s="251" t="s">
        <v>188</v>
      </c>
      <c r="F37" s="251" t="s">
        <v>188</v>
      </c>
      <c r="G37" s="236"/>
      <c r="H37" s="171" t="str">
        <f t="shared" si="12"/>
        <v>n/a</v>
      </c>
      <c r="I37" s="172" t="str">
        <f>IF(ISNUMBER(H37),IF(ABS(H37)&lt;0.1,"a","i"),"3")</f>
        <v>3</v>
      </c>
      <c r="K37" s="390" t="s">
        <v>188</v>
      </c>
      <c r="L37" s="390" t="s">
        <v>188</v>
      </c>
      <c r="M37" s="390" t="s">
        <v>188</v>
      </c>
      <c r="N37" s="390" t="s">
        <v>188</v>
      </c>
      <c r="O37" s="192"/>
      <c r="P37" s="382" t="str">
        <f t="shared" si="13"/>
        <v>a</v>
      </c>
      <c r="Q37" s="382" t="str">
        <f t="shared" si="13"/>
        <v>a</v>
      </c>
      <c r="R37" s="382" t="str">
        <f t="shared" si="13"/>
        <v>a</v>
      </c>
      <c r="S37" s="382" t="str">
        <f t="shared" si="13"/>
        <v>a</v>
      </c>
      <c r="T37" s="68"/>
      <c r="U37" s="68"/>
      <c r="V37" s="68"/>
      <c r="W37" s="68"/>
      <c r="X37" s="68"/>
      <c r="Y37" s="68"/>
    </row>
    <row r="38" spans="1:25" s="1" customFormat="1" ht="19.5">
      <c r="A38" s="244" t="s">
        <v>55</v>
      </c>
      <c r="B38" s="251" t="s">
        <v>188</v>
      </c>
      <c r="C38" s="251" t="s">
        <v>188</v>
      </c>
      <c r="D38" s="251" t="s">
        <v>188</v>
      </c>
      <c r="E38" s="251" t="s">
        <v>188</v>
      </c>
      <c r="F38" s="251" t="s">
        <v>188</v>
      </c>
      <c r="G38" s="236"/>
      <c r="H38" s="171" t="str">
        <f t="shared" si="12"/>
        <v>n/a</v>
      </c>
      <c r="I38" s="172" t="str">
        <f>IF(ISNUMBER(H38),IF(ABS(H38)&lt;0.1,"a","i"),"3")</f>
        <v>3</v>
      </c>
      <c r="K38" s="390" t="s">
        <v>188</v>
      </c>
      <c r="L38" s="390" t="s">
        <v>188</v>
      </c>
      <c r="M38" s="390" t="s">
        <v>188</v>
      </c>
      <c r="N38" s="390" t="s">
        <v>188</v>
      </c>
      <c r="O38" s="192"/>
      <c r="P38" s="382" t="str">
        <f t="shared" si="13"/>
        <v>a</v>
      </c>
      <c r="Q38" s="382" t="str">
        <f t="shared" si="13"/>
        <v>a</v>
      </c>
      <c r="R38" s="382" t="str">
        <f t="shared" si="13"/>
        <v>a</v>
      </c>
      <c r="S38" s="382" t="str">
        <f t="shared" si="13"/>
        <v>a</v>
      </c>
      <c r="T38" s="68"/>
      <c r="U38" s="68"/>
      <c r="V38" s="68"/>
      <c r="W38" s="68"/>
      <c r="X38" s="68"/>
      <c r="Y38" s="68"/>
    </row>
    <row r="39" spans="1:25" s="1" customFormat="1" ht="9" customHeight="1">
      <c r="A39" s="244"/>
      <c r="B39" s="252"/>
      <c r="C39" s="252"/>
      <c r="D39" s="252"/>
      <c r="E39" s="252"/>
      <c r="F39" s="252"/>
      <c r="G39" s="236"/>
      <c r="H39" s="171"/>
      <c r="I39" s="172"/>
      <c r="K39" s="252"/>
      <c r="L39" s="252"/>
      <c r="M39" s="252"/>
      <c r="N39" s="252"/>
      <c r="O39" s="213"/>
      <c r="P39" s="252"/>
      <c r="Q39" s="252"/>
      <c r="R39" s="252"/>
      <c r="S39" s="252"/>
      <c r="T39" s="68"/>
      <c r="U39" s="68"/>
      <c r="V39" s="68"/>
      <c r="W39" s="68"/>
      <c r="X39" s="68"/>
      <c r="Y39" s="68"/>
    </row>
    <row r="40" spans="1:25" s="1" customFormat="1" ht="19.5">
      <c r="A40" s="234" t="s">
        <v>30</v>
      </c>
      <c r="B40" s="251" t="s">
        <v>188</v>
      </c>
      <c r="C40" s="251" t="s">
        <v>188</v>
      </c>
      <c r="D40" s="251">
        <v>460867</v>
      </c>
      <c r="E40" s="251">
        <v>391115</v>
      </c>
      <c r="F40" s="403">
        <v>379966</v>
      </c>
      <c r="G40" s="236"/>
      <c r="H40" s="171">
        <f t="shared" ref="H40:H44" si="14">IF(ISERROR(F40/E40-1),"n/a",F40/E40-1)</f>
        <v>-2.8505682471907212E-2</v>
      </c>
      <c r="I40" s="172" t="str">
        <f>IF(ISNUMBER(H40),IF(ABS(H40)&lt;0.1,"a","i"),"3")</f>
        <v>a</v>
      </c>
      <c r="K40" s="390" t="s">
        <v>188</v>
      </c>
      <c r="L40" s="390" t="s">
        <v>188</v>
      </c>
      <c r="M40" s="390">
        <v>460867</v>
      </c>
      <c r="N40" s="390">
        <v>391115</v>
      </c>
      <c r="O40" s="192"/>
      <c r="P40" s="382" t="str">
        <f t="shared" ref="P40:S44" si="15">IF(K40&lt;&gt;B40,"r","a")</f>
        <v>a</v>
      </c>
      <c r="Q40" s="382" t="str">
        <f t="shared" si="15"/>
        <v>a</v>
      </c>
      <c r="R40" s="382" t="str">
        <f t="shared" si="15"/>
        <v>a</v>
      </c>
      <c r="S40" s="382" t="str">
        <f t="shared" si="15"/>
        <v>a</v>
      </c>
      <c r="T40" s="68"/>
      <c r="U40" s="68"/>
      <c r="V40" s="68"/>
      <c r="W40" s="68"/>
      <c r="X40" s="68"/>
      <c r="Y40" s="68"/>
    </row>
    <row r="41" spans="1:25" s="1" customFormat="1" ht="19.5">
      <c r="A41" s="244" t="s">
        <v>56</v>
      </c>
      <c r="B41" s="251" t="s">
        <v>188</v>
      </c>
      <c r="C41" s="251" t="s">
        <v>188</v>
      </c>
      <c r="D41" s="251">
        <v>132562</v>
      </c>
      <c r="E41" s="251">
        <v>109183</v>
      </c>
      <c r="F41" s="403">
        <v>83210</v>
      </c>
      <c r="G41" s="236"/>
      <c r="H41" s="171">
        <f t="shared" si="14"/>
        <v>-0.2378850187300221</v>
      </c>
      <c r="I41" s="172" t="str">
        <f>IF(ISNUMBER(H41),IF(ABS(H41)&lt;0.1,"a","i"),"3")</f>
        <v>i</v>
      </c>
      <c r="K41" s="390" t="s">
        <v>188</v>
      </c>
      <c r="L41" s="390" t="s">
        <v>188</v>
      </c>
      <c r="M41" s="390">
        <v>132562</v>
      </c>
      <c r="N41" s="390">
        <v>109183</v>
      </c>
      <c r="O41" s="192"/>
      <c r="P41" s="382" t="str">
        <f t="shared" si="15"/>
        <v>a</v>
      </c>
      <c r="Q41" s="382" t="str">
        <f t="shared" si="15"/>
        <v>a</v>
      </c>
      <c r="R41" s="382" t="str">
        <f t="shared" si="15"/>
        <v>a</v>
      </c>
      <c r="S41" s="382" t="str">
        <f t="shared" si="15"/>
        <v>a</v>
      </c>
      <c r="T41" s="68"/>
      <c r="U41" s="68"/>
      <c r="V41" s="68"/>
      <c r="W41" s="68"/>
      <c r="X41" s="68"/>
      <c r="Y41" s="68"/>
    </row>
    <row r="42" spans="1:25" s="1" customFormat="1" ht="19.5">
      <c r="A42" s="244" t="s">
        <v>57</v>
      </c>
      <c r="B42" s="251" t="s">
        <v>188</v>
      </c>
      <c r="C42" s="251" t="s">
        <v>188</v>
      </c>
      <c r="D42" s="251">
        <v>328305</v>
      </c>
      <c r="E42" s="251">
        <v>281932</v>
      </c>
      <c r="F42" s="403">
        <v>296756</v>
      </c>
      <c r="G42" s="236"/>
      <c r="H42" s="171">
        <f t="shared" si="14"/>
        <v>5.2580054764978845E-2</v>
      </c>
      <c r="I42" s="172" t="str">
        <f>IF(ISNUMBER(H42),IF(ABS(H42)&lt;0.1,"a","i"),"3")</f>
        <v>a</v>
      </c>
      <c r="K42" s="390" t="s">
        <v>188</v>
      </c>
      <c r="L42" s="390" t="s">
        <v>188</v>
      </c>
      <c r="M42" s="390">
        <v>328305</v>
      </c>
      <c r="N42" s="390">
        <v>281932</v>
      </c>
      <c r="O42" s="192"/>
      <c r="P42" s="382" t="str">
        <f t="shared" si="15"/>
        <v>a</v>
      </c>
      <c r="Q42" s="382" t="str">
        <f t="shared" si="15"/>
        <v>a</v>
      </c>
      <c r="R42" s="382" t="str">
        <f t="shared" si="15"/>
        <v>a</v>
      </c>
      <c r="S42" s="382" t="str">
        <f t="shared" si="15"/>
        <v>a</v>
      </c>
      <c r="T42" s="68"/>
      <c r="U42" s="68"/>
      <c r="V42" s="68"/>
      <c r="W42" s="68"/>
      <c r="X42" s="68"/>
      <c r="Y42" s="68"/>
    </row>
    <row r="43" spans="1:25" s="1" customFormat="1" ht="19.5">
      <c r="A43" s="244" t="s">
        <v>58</v>
      </c>
      <c r="B43" s="251" t="s">
        <v>188</v>
      </c>
      <c r="C43" s="251" t="s">
        <v>188</v>
      </c>
      <c r="D43" s="251" t="s">
        <v>188</v>
      </c>
      <c r="E43" s="251" t="s">
        <v>188</v>
      </c>
      <c r="F43" s="251" t="s">
        <v>188</v>
      </c>
      <c r="G43" s="236"/>
      <c r="H43" s="171" t="str">
        <f t="shared" si="14"/>
        <v>n/a</v>
      </c>
      <c r="I43" s="172" t="str">
        <f>IF(ISNUMBER(H43),IF(ABS(H43)&lt;0.1,"a","i"),"3")</f>
        <v>3</v>
      </c>
      <c r="K43" s="390" t="s">
        <v>188</v>
      </c>
      <c r="L43" s="390" t="s">
        <v>188</v>
      </c>
      <c r="M43" s="390" t="s">
        <v>188</v>
      </c>
      <c r="N43" s="390" t="s">
        <v>188</v>
      </c>
      <c r="O43" s="192"/>
      <c r="P43" s="382" t="str">
        <f t="shared" si="15"/>
        <v>a</v>
      </c>
      <c r="Q43" s="382" t="str">
        <f t="shared" si="15"/>
        <v>a</v>
      </c>
      <c r="R43" s="382" t="str">
        <f t="shared" si="15"/>
        <v>a</v>
      </c>
      <c r="S43" s="382" t="str">
        <f t="shared" si="15"/>
        <v>a</v>
      </c>
      <c r="T43" s="68"/>
      <c r="U43" s="68"/>
      <c r="V43" s="68"/>
      <c r="W43" s="68"/>
      <c r="X43" s="68"/>
      <c r="Y43" s="68"/>
    </row>
    <row r="44" spans="1:25" s="1" customFormat="1" ht="19.5">
      <c r="A44" s="244" t="s">
        <v>59</v>
      </c>
      <c r="B44" s="251" t="s">
        <v>188</v>
      </c>
      <c r="C44" s="251" t="s">
        <v>188</v>
      </c>
      <c r="D44" s="251" t="s">
        <v>188</v>
      </c>
      <c r="E44" s="251" t="s">
        <v>188</v>
      </c>
      <c r="F44" s="251" t="s">
        <v>188</v>
      </c>
      <c r="G44" s="236"/>
      <c r="H44" s="171" t="str">
        <f t="shared" si="14"/>
        <v>n/a</v>
      </c>
      <c r="I44" s="172" t="str">
        <f>IF(ISNUMBER(H44),IF(ABS(H44)&lt;0.1,"a","i"),"3")</f>
        <v>3</v>
      </c>
      <c r="K44" s="390" t="s">
        <v>188</v>
      </c>
      <c r="L44" s="390" t="s">
        <v>188</v>
      </c>
      <c r="M44" s="390" t="s">
        <v>188</v>
      </c>
      <c r="N44" s="390" t="s">
        <v>188</v>
      </c>
      <c r="O44" s="192"/>
      <c r="P44" s="382" t="str">
        <f t="shared" si="15"/>
        <v>a</v>
      </c>
      <c r="Q44" s="382" t="str">
        <f t="shared" si="15"/>
        <v>a</v>
      </c>
      <c r="R44" s="382" t="str">
        <f t="shared" si="15"/>
        <v>a</v>
      </c>
      <c r="S44" s="382" t="str">
        <f t="shared" si="15"/>
        <v>a</v>
      </c>
      <c r="T44" s="68"/>
      <c r="U44" s="68"/>
      <c r="V44" s="68"/>
      <c r="W44" s="68"/>
      <c r="X44" s="68"/>
      <c r="Y44" s="68"/>
    </row>
    <row r="45" spans="1:25" s="1" customFormat="1" ht="9" customHeight="1">
      <c r="A45" s="244"/>
      <c r="B45" s="252"/>
      <c r="C45" s="252"/>
      <c r="D45" s="252"/>
      <c r="E45" s="252"/>
      <c r="F45" s="252"/>
      <c r="G45" s="236"/>
      <c r="H45" s="171"/>
      <c r="I45" s="172"/>
      <c r="K45" s="252"/>
      <c r="L45" s="252"/>
      <c r="M45" s="252"/>
      <c r="N45" s="252"/>
      <c r="O45" s="213"/>
      <c r="P45" s="252"/>
      <c r="Q45" s="252"/>
      <c r="R45" s="252"/>
      <c r="S45" s="252"/>
      <c r="T45" s="68"/>
      <c r="U45" s="68"/>
      <c r="V45" s="68"/>
      <c r="W45" s="68"/>
      <c r="X45" s="68"/>
      <c r="Y45" s="68"/>
    </row>
    <row r="46" spans="1:25" s="1" customFormat="1" ht="19.5">
      <c r="A46" s="234" t="s">
        <v>38</v>
      </c>
      <c r="B46" s="251" t="s">
        <v>188</v>
      </c>
      <c r="C46" s="251" t="s">
        <v>188</v>
      </c>
      <c r="D46" s="251" t="s">
        <v>188</v>
      </c>
      <c r="E46" s="251" t="s">
        <v>188</v>
      </c>
      <c r="F46" s="251" t="s">
        <v>188</v>
      </c>
      <c r="G46" s="236"/>
      <c r="H46" s="171" t="str">
        <f t="shared" ref="H46:H50" si="16">IF(ISERROR(F46/E46-1),"n/a",F46/E46-1)</f>
        <v>n/a</v>
      </c>
      <c r="I46" s="172" t="str">
        <f>IF(ISNUMBER(H46),IF(ABS(H46)&lt;0.1,"a","i"),"3")</f>
        <v>3</v>
      </c>
      <c r="K46" s="390" t="s">
        <v>188</v>
      </c>
      <c r="L46" s="390" t="s">
        <v>188</v>
      </c>
      <c r="M46" s="390" t="s">
        <v>188</v>
      </c>
      <c r="N46" s="390" t="s">
        <v>188</v>
      </c>
      <c r="O46" s="192"/>
      <c r="P46" s="382" t="str">
        <f t="shared" ref="P46:S50" si="17">IF(K46&lt;&gt;B46,"r","a")</f>
        <v>a</v>
      </c>
      <c r="Q46" s="382" t="str">
        <f t="shared" si="17"/>
        <v>a</v>
      </c>
      <c r="R46" s="382" t="str">
        <f t="shared" si="17"/>
        <v>a</v>
      </c>
      <c r="S46" s="382" t="str">
        <f t="shared" si="17"/>
        <v>a</v>
      </c>
      <c r="T46" s="68"/>
      <c r="U46" s="68"/>
      <c r="V46" s="68"/>
      <c r="W46" s="68"/>
      <c r="X46" s="68"/>
      <c r="Y46" s="68"/>
    </row>
    <row r="47" spans="1:25" s="1" customFormat="1" ht="19.5">
      <c r="A47" s="244" t="s">
        <v>60</v>
      </c>
      <c r="B47" s="251" t="s">
        <v>188</v>
      </c>
      <c r="C47" s="251" t="s">
        <v>188</v>
      </c>
      <c r="D47" s="251" t="s">
        <v>188</v>
      </c>
      <c r="E47" s="251" t="s">
        <v>188</v>
      </c>
      <c r="F47" s="251" t="s">
        <v>188</v>
      </c>
      <c r="G47" s="236"/>
      <c r="H47" s="171" t="str">
        <f t="shared" si="16"/>
        <v>n/a</v>
      </c>
      <c r="I47" s="172" t="str">
        <f>IF(ISNUMBER(H47),IF(ABS(H47)&lt;0.1,"a","i"),"3")</f>
        <v>3</v>
      </c>
      <c r="K47" s="390" t="s">
        <v>188</v>
      </c>
      <c r="L47" s="390" t="s">
        <v>188</v>
      </c>
      <c r="M47" s="390" t="s">
        <v>188</v>
      </c>
      <c r="N47" s="390" t="s">
        <v>188</v>
      </c>
      <c r="O47" s="192"/>
      <c r="P47" s="382" t="str">
        <f t="shared" si="17"/>
        <v>a</v>
      </c>
      <c r="Q47" s="382" t="str">
        <f t="shared" si="17"/>
        <v>a</v>
      </c>
      <c r="R47" s="382" t="str">
        <f t="shared" si="17"/>
        <v>a</v>
      </c>
      <c r="S47" s="382" t="str">
        <f t="shared" si="17"/>
        <v>a</v>
      </c>
      <c r="T47" s="68"/>
      <c r="U47" s="68"/>
      <c r="V47" s="68"/>
      <c r="W47" s="68"/>
      <c r="X47" s="68"/>
      <c r="Y47" s="68"/>
    </row>
    <row r="48" spans="1:25" s="1" customFormat="1" ht="19.5">
      <c r="A48" s="244" t="s">
        <v>61</v>
      </c>
      <c r="B48" s="251" t="s">
        <v>188</v>
      </c>
      <c r="C48" s="251" t="s">
        <v>188</v>
      </c>
      <c r="D48" s="251" t="s">
        <v>188</v>
      </c>
      <c r="E48" s="251" t="s">
        <v>188</v>
      </c>
      <c r="F48" s="251" t="s">
        <v>188</v>
      </c>
      <c r="G48" s="236"/>
      <c r="H48" s="171" t="str">
        <f t="shared" si="16"/>
        <v>n/a</v>
      </c>
      <c r="I48" s="172" t="str">
        <f>IF(ISNUMBER(H48),IF(ABS(H48)&lt;0.1,"a","i"),"3")</f>
        <v>3</v>
      </c>
      <c r="K48" s="390" t="s">
        <v>188</v>
      </c>
      <c r="L48" s="390" t="s">
        <v>188</v>
      </c>
      <c r="M48" s="390" t="s">
        <v>188</v>
      </c>
      <c r="N48" s="390" t="s">
        <v>188</v>
      </c>
      <c r="O48" s="192"/>
      <c r="P48" s="382" t="str">
        <f t="shared" si="17"/>
        <v>a</v>
      </c>
      <c r="Q48" s="382" t="str">
        <f t="shared" si="17"/>
        <v>a</v>
      </c>
      <c r="R48" s="382" t="str">
        <f t="shared" si="17"/>
        <v>a</v>
      </c>
      <c r="S48" s="382" t="str">
        <f t="shared" si="17"/>
        <v>a</v>
      </c>
      <c r="T48" s="68"/>
      <c r="U48" s="68"/>
      <c r="V48" s="68"/>
      <c r="W48" s="68"/>
      <c r="X48" s="68"/>
      <c r="Y48" s="68"/>
    </row>
    <row r="49" spans="1:25" s="1" customFormat="1" ht="19.5">
      <c r="A49" s="244" t="s">
        <v>62</v>
      </c>
      <c r="B49" s="251" t="s">
        <v>188</v>
      </c>
      <c r="C49" s="251" t="s">
        <v>188</v>
      </c>
      <c r="D49" s="251" t="s">
        <v>188</v>
      </c>
      <c r="E49" s="251" t="s">
        <v>188</v>
      </c>
      <c r="F49" s="251" t="s">
        <v>188</v>
      </c>
      <c r="G49" s="236"/>
      <c r="H49" s="171" t="str">
        <f t="shared" si="16"/>
        <v>n/a</v>
      </c>
      <c r="I49" s="172" t="str">
        <f>IF(ISNUMBER(H49),IF(ABS(H49)&lt;0.1,"a","i"),"3")</f>
        <v>3</v>
      </c>
      <c r="K49" s="390" t="s">
        <v>188</v>
      </c>
      <c r="L49" s="390" t="s">
        <v>188</v>
      </c>
      <c r="M49" s="390" t="s">
        <v>188</v>
      </c>
      <c r="N49" s="390" t="s">
        <v>188</v>
      </c>
      <c r="O49" s="192"/>
      <c r="P49" s="382" t="str">
        <f t="shared" si="17"/>
        <v>a</v>
      </c>
      <c r="Q49" s="382" t="str">
        <f t="shared" si="17"/>
        <v>a</v>
      </c>
      <c r="R49" s="382" t="str">
        <f t="shared" si="17"/>
        <v>a</v>
      </c>
      <c r="S49" s="382" t="str">
        <f t="shared" si="17"/>
        <v>a</v>
      </c>
      <c r="T49" s="68"/>
      <c r="U49" s="68"/>
      <c r="V49" s="68"/>
      <c r="W49" s="68"/>
      <c r="X49" s="68"/>
      <c r="Y49" s="68"/>
    </row>
    <row r="50" spans="1:25" s="1" customFormat="1" ht="19.5">
      <c r="A50" s="244" t="s">
        <v>63</v>
      </c>
      <c r="B50" s="251" t="s">
        <v>188</v>
      </c>
      <c r="C50" s="251" t="s">
        <v>188</v>
      </c>
      <c r="D50" s="251" t="s">
        <v>188</v>
      </c>
      <c r="E50" s="251" t="s">
        <v>188</v>
      </c>
      <c r="F50" s="251" t="s">
        <v>188</v>
      </c>
      <c r="G50" s="236"/>
      <c r="H50" s="171" t="str">
        <f t="shared" si="16"/>
        <v>n/a</v>
      </c>
      <c r="I50" s="172" t="str">
        <f>IF(ISNUMBER(H50),IF(ABS(H50)&lt;0.1,"a","i"),"3")</f>
        <v>3</v>
      </c>
      <c r="K50" s="390" t="s">
        <v>188</v>
      </c>
      <c r="L50" s="390" t="s">
        <v>188</v>
      </c>
      <c r="M50" s="390" t="s">
        <v>188</v>
      </c>
      <c r="N50" s="390" t="s">
        <v>188</v>
      </c>
      <c r="O50" s="192"/>
      <c r="P50" s="382" t="str">
        <f t="shared" si="17"/>
        <v>a</v>
      </c>
      <c r="Q50" s="382" t="str">
        <f t="shared" si="17"/>
        <v>a</v>
      </c>
      <c r="R50" s="382" t="str">
        <f t="shared" si="17"/>
        <v>a</v>
      </c>
      <c r="S50" s="382" t="str">
        <f t="shared" si="17"/>
        <v>a</v>
      </c>
      <c r="T50" s="68"/>
      <c r="U50" s="68"/>
      <c r="V50" s="68"/>
      <c r="W50" s="68"/>
      <c r="X50" s="68"/>
      <c r="Y50" s="68"/>
    </row>
    <row r="51" spans="1:25" s="1" customFormat="1" ht="19.5">
      <c r="A51" s="244"/>
      <c r="B51" s="250"/>
      <c r="C51" s="250"/>
      <c r="D51" s="250"/>
      <c r="E51" s="250"/>
      <c r="F51" s="250"/>
      <c r="G51" s="236"/>
      <c r="H51" s="171"/>
      <c r="I51" s="172"/>
      <c r="K51" s="250"/>
      <c r="L51" s="250"/>
      <c r="M51" s="250"/>
      <c r="N51" s="250"/>
      <c r="O51" s="39"/>
      <c r="P51" s="250"/>
      <c r="Q51" s="250"/>
      <c r="R51" s="250"/>
      <c r="S51" s="250"/>
      <c r="T51" s="39"/>
      <c r="U51" s="68"/>
      <c r="V51" s="68"/>
      <c r="W51" s="68"/>
      <c r="X51" s="68"/>
      <c r="Y51" s="68"/>
    </row>
    <row r="52" spans="1:25" s="1" customFormat="1" ht="19.5">
      <c r="A52" s="244" t="s">
        <v>64</v>
      </c>
      <c r="B52" s="253" t="s">
        <v>188</v>
      </c>
      <c r="C52" s="253" t="s">
        <v>188</v>
      </c>
      <c r="D52" s="253" t="s">
        <v>188</v>
      </c>
      <c r="E52" s="253" t="s">
        <v>188</v>
      </c>
      <c r="F52" s="253" t="s">
        <v>188</v>
      </c>
      <c r="G52" s="236"/>
      <c r="H52" s="171" t="str">
        <f t="shared" ref="H52:H56" si="18">IF(ISERROR(F52/E52-1),"n/a",F52/E52-1)</f>
        <v>n/a</v>
      </c>
      <c r="I52" s="172" t="str">
        <f>IF(ISNUMBER(H52),IF(ABS(H52)&lt;0.1,"a","i"),"3")</f>
        <v>3</v>
      </c>
      <c r="K52" s="391" t="s">
        <v>188</v>
      </c>
      <c r="L52" s="391" t="s">
        <v>188</v>
      </c>
      <c r="M52" s="391" t="s">
        <v>188</v>
      </c>
      <c r="N52" s="391" t="s">
        <v>188</v>
      </c>
      <c r="O52" s="192"/>
      <c r="P52" s="382" t="str">
        <f t="shared" ref="P52:S56" si="19">IF(K52&lt;&gt;B52,"r","a")</f>
        <v>a</v>
      </c>
      <c r="Q52" s="382" t="str">
        <f t="shared" si="19"/>
        <v>a</v>
      </c>
      <c r="R52" s="382" t="str">
        <f t="shared" si="19"/>
        <v>a</v>
      </c>
      <c r="S52" s="382" t="str">
        <f t="shared" si="19"/>
        <v>a</v>
      </c>
      <c r="T52" s="68"/>
      <c r="U52" s="68"/>
      <c r="V52" s="68"/>
      <c r="W52" s="68"/>
      <c r="X52" s="68"/>
      <c r="Y52" s="68"/>
    </row>
    <row r="53" spans="1:25" s="1" customFormat="1" ht="19.5">
      <c r="A53" s="234" t="s">
        <v>65</v>
      </c>
      <c r="B53" s="253" t="s">
        <v>188</v>
      </c>
      <c r="C53" s="253" t="s">
        <v>188</v>
      </c>
      <c r="D53" s="253">
        <v>22422480</v>
      </c>
      <c r="E53" s="253">
        <v>30073710</v>
      </c>
      <c r="F53" s="253">
        <v>36136255</v>
      </c>
      <c r="G53" s="236"/>
      <c r="H53" s="171">
        <f t="shared" si="18"/>
        <v>0.20158952786337303</v>
      </c>
      <c r="I53" s="172" t="str">
        <f>IF(ISNUMBER(H53),IF(ABS(H53)&lt;0.1,"a","i"),"3")</f>
        <v>i</v>
      </c>
      <c r="K53" s="391" t="s">
        <v>188</v>
      </c>
      <c r="L53" s="391" t="s">
        <v>188</v>
      </c>
      <c r="M53" s="391">
        <v>22422480</v>
      </c>
      <c r="N53" s="391">
        <v>30073710</v>
      </c>
      <c r="O53" s="192"/>
      <c r="P53" s="382" t="str">
        <f t="shared" si="19"/>
        <v>a</v>
      </c>
      <c r="Q53" s="382" t="str">
        <f t="shared" si="19"/>
        <v>a</v>
      </c>
      <c r="R53" s="382" t="str">
        <f t="shared" si="19"/>
        <v>a</v>
      </c>
      <c r="S53" s="382" t="str">
        <f t="shared" si="19"/>
        <v>a</v>
      </c>
      <c r="T53" s="68"/>
      <c r="U53" s="68"/>
      <c r="V53" s="68"/>
      <c r="W53" s="68"/>
      <c r="X53" s="68"/>
      <c r="Y53" s="68"/>
    </row>
    <row r="54" spans="1:25" s="1" customFormat="1" ht="19.5">
      <c r="A54" s="244" t="s">
        <v>66</v>
      </c>
      <c r="B54" s="254" t="s">
        <v>188</v>
      </c>
      <c r="C54" s="254" t="s">
        <v>188</v>
      </c>
      <c r="D54" s="254">
        <v>14661480</v>
      </c>
      <c r="E54" s="254">
        <v>14791080</v>
      </c>
      <c r="F54" s="254">
        <v>14096400</v>
      </c>
      <c r="G54" s="236"/>
      <c r="H54" s="171">
        <f t="shared" si="18"/>
        <v>-4.6966144460039438E-2</v>
      </c>
      <c r="I54" s="172" t="str">
        <f>IF(ISNUMBER(H54),IF(ABS(H54)&lt;0.1,"a","i"),"3")</f>
        <v>a</v>
      </c>
      <c r="K54" s="392" t="s">
        <v>188</v>
      </c>
      <c r="L54" s="392" t="s">
        <v>188</v>
      </c>
      <c r="M54" s="392">
        <v>14661480</v>
      </c>
      <c r="N54" s="392">
        <v>14791080</v>
      </c>
      <c r="O54" s="192"/>
      <c r="P54" s="382" t="str">
        <f t="shared" si="19"/>
        <v>a</v>
      </c>
      <c r="Q54" s="382" t="str">
        <f t="shared" si="19"/>
        <v>a</v>
      </c>
      <c r="R54" s="382" t="str">
        <f t="shared" si="19"/>
        <v>a</v>
      </c>
      <c r="S54" s="382" t="str">
        <f t="shared" si="19"/>
        <v>a</v>
      </c>
      <c r="T54" s="68"/>
      <c r="U54" s="68"/>
      <c r="V54" s="68"/>
      <c r="W54" s="68"/>
      <c r="X54" s="68"/>
      <c r="Y54" s="68"/>
    </row>
    <row r="55" spans="1:25" s="1" customFormat="1" ht="19.5">
      <c r="A55" s="244" t="s">
        <v>67</v>
      </c>
      <c r="B55" s="254" t="s">
        <v>188</v>
      </c>
      <c r="C55" s="254" t="s">
        <v>188</v>
      </c>
      <c r="D55" s="254">
        <v>14661480</v>
      </c>
      <c r="E55" s="254">
        <v>14791080</v>
      </c>
      <c r="F55" s="254">
        <v>14096400</v>
      </c>
      <c r="G55" s="236"/>
      <c r="H55" s="171">
        <f t="shared" si="18"/>
        <v>-4.6966144460039438E-2</v>
      </c>
      <c r="I55" s="172" t="str">
        <f>IF(ISNUMBER(H55),IF(ABS(H55)&lt;0.1,"a","i"),"3")</f>
        <v>a</v>
      </c>
      <c r="K55" s="392" t="s">
        <v>188</v>
      </c>
      <c r="L55" s="392" t="s">
        <v>188</v>
      </c>
      <c r="M55" s="392">
        <v>14661480</v>
      </c>
      <c r="N55" s="392">
        <v>14791080</v>
      </c>
      <c r="O55" s="192"/>
      <c r="P55" s="382" t="str">
        <f t="shared" si="19"/>
        <v>a</v>
      </c>
      <c r="Q55" s="382" t="str">
        <f t="shared" si="19"/>
        <v>a</v>
      </c>
      <c r="R55" s="382" t="str">
        <f t="shared" si="19"/>
        <v>a</v>
      </c>
      <c r="S55" s="382" t="str">
        <f t="shared" si="19"/>
        <v>a</v>
      </c>
      <c r="T55" s="68"/>
      <c r="U55" s="68"/>
      <c r="V55" s="68"/>
      <c r="W55" s="68"/>
      <c r="X55" s="68"/>
      <c r="Y55" s="68"/>
    </row>
    <row r="56" spans="1:25" s="1" customFormat="1" ht="19.5">
      <c r="A56" s="244" t="s">
        <v>68</v>
      </c>
      <c r="B56" s="254" t="s">
        <v>188</v>
      </c>
      <c r="C56" s="254" t="s">
        <v>188</v>
      </c>
      <c r="D56" s="254" t="s">
        <v>188</v>
      </c>
      <c r="E56" s="254" t="s">
        <v>188</v>
      </c>
      <c r="F56" s="254" t="s">
        <v>188</v>
      </c>
      <c r="G56" s="236"/>
      <c r="H56" s="171" t="str">
        <f t="shared" si="18"/>
        <v>n/a</v>
      </c>
      <c r="I56" s="172" t="str">
        <f>IF(ISNUMBER(H56),IF(ABS(H56)&lt;0.1,"a","i"),"3")</f>
        <v>3</v>
      </c>
      <c r="K56" s="392" t="s">
        <v>188</v>
      </c>
      <c r="L56" s="392" t="s">
        <v>188</v>
      </c>
      <c r="M56" s="392" t="s">
        <v>188</v>
      </c>
      <c r="N56" s="392" t="s">
        <v>188</v>
      </c>
      <c r="O56" s="192"/>
      <c r="P56" s="382" t="str">
        <f t="shared" si="19"/>
        <v>a</v>
      </c>
      <c r="Q56" s="382" t="str">
        <f t="shared" si="19"/>
        <v>a</v>
      </c>
      <c r="R56" s="382" t="str">
        <f t="shared" si="19"/>
        <v>a</v>
      </c>
      <c r="S56" s="382" t="str">
        <f t="shared" si="19"/>
        <v>a</v>
      </c>
      <c r="T56" s="68"/>
      <c r="U56" s="68"/>
      <c r="V56" s="68"/>
      <c r="W56" s="68"/>
      <c r="X56" s="68"/>
      <c r="Y56" s="68"/>
    </row>
    <row r="57" spans="1:25" s="1" customFormat="1" ht="9" customHeight="1">
      <c r="A57" s="244"/>
      <c r="B57" s="255"/>
      <c r="C57" s="255"/>
      <c r="D57" s="255"/>
      <c r="E57" s="255"/>
      <c r="F57" s="255"/>
      <c r="G57" s="236"/>
      <c r="H57" s="171"/>
      <c r="I57" s="172"/>
      <c r="K57" s="255"/>
      <c r="L57" s="255"/>
      <c r="M57" s="255"/>
      <c r="N57" s="255"/>
      <c r="O57" s="214"/>
      <c r="P57" s="255"/>
      <c r="Q57" s="255"/>
      <c r="R57" s="255"/>
      <c r="S57" s="255"/>
      <c r="T57" s="216"/>
      <c r="U57" s="68"/>
      <c r="V57" s="68"/>
      <c r="W57" s="68"/>
      <c r="X57" s="68"/>
      <c r="Y57" s="68"/>
    </row>
    <row r="58" spans="1:25" s="1" customFormat="1" ht="19.5">
      <c r="A58" s="244" t="s">
        <v>69</v>
      </c>
      <c r="B58" s="253" t="s">
        <v>188</v>
      </c>
      <c r="C58" s="253" t="s">
        <v>188</v>
      </c>
      <c r="D58" s="253" t="s">
        <v>188</v>
      </c>
      <c r="E58" s="253" t="s">
        <v>188</v>
      </c>
      <c r="F58" s="253" t="s">
        <v>188</v>
      </c>
      <c r="G58" s="236"/>
      <c r="H58" s="171" t="str">
        <f t="shared" ref="H58:H62" si="20">IF(ISERROR(F58/E58-1),"n/a",F58/E58-1)</f>
        <v>n/a</v>
      </c>
      <c r="I58" s="172" t="str">
        <f>IF(ISNUMBER(H58),IF(ABS(H58)&lt;0.1,"a","i"),"3")</f>
        <v>3</v>
      </c>
      <c r="K58" s="391" t="s">
        <v>188</v>
      </c>
      <c r="L58" s="391" t="s">
        <v>188</v>
      </c>
      <c r="M58" s="391" t="s">
        <v>188</v>
      </c>
      <c r="N58" s="391" t="s">
        <v>188</v>
      </c>
      <c r="O58" s="192"/>
      <c r="P58" s="382" t="str">
        <f t="shared" ref="P58:S62" si="21">IF(K58&lt;&gt;B58,"r","a")</f>
        <v>a</v>
      </c>
      <c r="Q58" s="382" t="str">
        <f t="shared" si="21"/>
        <v>a</v>
      </c>
      <c r="R58" s="382" t="str">
        <f t="shared" si="21"/>
        <v>a</v>
      </c>
      <c r="S58" s="382" t="str">
        <f t="shared" si="21"/>
        <v>a</v>
      </c>
      <c r="T58" s="68"/>
      <c r="U58" s="68"/>
      <c r="V58" s="68"/>
      <c r="W58" s="68"/>
      <c r="X58" s="68"/>
      <c r="Y58" s="68"/>
    </row>
    <row r="59" spans="1:25" s="1" customFormat="1" ht="19.5">
      <c r="A59" s="234" t="s">
        <v>70</v>
      </c>
      <c r="B59" s="253" t="s">
        <v>188</v>
      </c>
      <c r="C59" s="253" t="s">
        <v>188</v>
      </c>
      <c r="D59" s="253">
        <v>22422480</v>
      </c>
      <c r="E59" s="253">
        <v>30073710</v>
      </c>
      <c r="F59" s="253">
        <v>36136255</v>
      </c>
      <c r="G59" s="236"/>
      <c r="H59" s="171">
        <f t="shared" si="20"/>
        <v>0.20158952786337303</v>
      </c>
      <c r="I59" s="172" t="str">
        <f>IF(ISNUMBER(H59),IF(ABS(H59)&lt;0.1,"a","i"),"3")</f>
        <v>i</v>
      </c>
      <c r="K59" s="391" t="s">
        <v>188</v>
      </c>
      <c r="L59" s="391" t="s">
        <v>188</v>
      </c>
      <c r="M59" s="391">
        <v>22422480</v>
      </c>
      <c r="N59" s="391">
        <v>30073710</v>
      </c>
      <c r="O59" s="192"/>
      <c r="P59" s="382" t="str">
        <f t="shared" si="21"/>
        <v>a</v>
      </c>
      <c r="Q59" s="382" t="str">
        <f t="shared" si="21"/>
        <v>a</v>
      </c>
      <c r="R59" s="382" t="str">
        <f t="shared" si="21"/>
        <v>a</v>
      </c>
      <c r="S59" s="382" t="str">
        <f t="shared" si="21"/>
        <v>a</v>
      </c>
      <c r="T59" s="68"/>
      <c r="U59" s="68"/>
      <c r="V59" s="68"/>
      <c r="W59" s="68"/>
      <c r="X59" s="68"/>
      <c r="Y59" s="68"/>
    </row>
    <row r="60" spans="1:25" s="1" customFormat="1" ht="19.5">
      <c r="A60" s="256" t="s">
        <v>71</v>
      </c>
      <c r="B60" s="254" t="s">
        <v>188</v>
      </c>
      <c r="C60" s="254" t="s">
        <v>188</v>
      </c>
      <c r="D60" s="254" t="s">
        <v>188</v>
      </c>
      <c r="E60" s="254" t="s">
        <v>188</v>
      </c>
      <c r="F60" s="254" t="s">
        <v>188</v>
      </c>
      <c r="G60" s="236"/>
      <c r="H60" s="171" t="str">
        <f t="shared" si="20"/>
        <v>n/a</v>
      </c>
      <c r="I60" s="172" t="str">
        <f>IF(ISNUMBER(H60),IF(ABS(H60)&lt;0.1,"a","i"),"3")</f>
        <v>3</v>
      </c>
      <c r="K60" s="392" t="s">
        <v>188</v>
      </c>
      <c r="L60" s="392" t="s">
        <v>188</v>
      </c>
      <c r="M60" s="392" t="s">
        <v>188</v>
      </c>
      <c r="N60" s="392" t="s">
        <v>188</v>
      </c>
      <c r="O60" s="192"/>
      <c r="P60" s="382" t="str">
        <f t="shared" si="21"/>
        <v>a</v>
      </c>
      <c r="Q60" s="382" t="str">
        <f t="shared" si="21"/>
        <v>a</v>
      </c>
      <c r="R60" s="382" t="str">
        <f t="shared" si="21"/>
        <v>a</v>
      </c>
      <c r="S60" s="382" t="str">
        <f t="shared" si="21"/>
        <v>a</v>
      </c>
      <c r="T60" s="68"/>
      <c r="U60" s="68"/>
      <c r="V60" s="68"/>
      <c r="W60" s="68"/>
      <c r="X60" s="68"/>
      <c r="Y60" s="68"/>
    </row>
    <row r="61" spans="1:25" s="1" customFormat="1" ht="19.5">
      <c r="A61" s="256" t="s">
        <v>72</v>
      </c>
      <c r="B61" s="254" t="s">
        <v>188</v>
      </c>
      <c r="C61" s="254" t="s">
        <v>188</v>
      </c>
      <c r="D61" s="254">
        <v>14661480</v>
      </c>
      <c r="E61" s="254">
        <v>14791080</v>
      </c>
      <c r="F61" s="254">
        <v>14096400</v>
      </c>
      <c r="G61" s="236"/>
      <c r="H61" s="171">
        <f t="shared" si="20"/>
        <v>-4.6966144460039438E-2</v>
      </c>
      <c r="I61" s="172" t="str">
        <f>IF(ISNUMBER(H61),IF(ABS(H61)&lt;0.1,"a","i"),"3")</f>
        <v>a</v>
      </c>
      <c r="K61" s="392" t="s">
        <v>188</v>
      </c>
      <c r="L61" s="392" t="s">
        <v>188</v>
      </c>
      <c r="M61" s="392">
        <v>14661480</v>
      </c>
      <c r="N61" s="392">
        <v>14791080</v>
      </c>
      <c r="O61" s="192"/>
      <c r="P61" s="382" t="str">
        <f t="shared" si="21"/>
        <v>a</v>
      </c>
      <c r="Q61" s="382" t="str">
        <f t="shared" si="21"/>
        <v>a</v>
      </c>
      <c r="R61" s="382" t="str">
        <f t="shared" si="21"/>
        <v>a</v>
      </c>
      <c r="S61" s="382" t="str">
        <f t="shared" si="21"/>
        <v>a</v>
      </c>
      <c r="T61" s="68"/>
      <c r="U61" s="68"/>
      <c r="V61" s="68"/>
      <c r="W61" s="68"/>
      <c r="X61" s="68"/>
      <c r="Y61" s="68"/>
    </row>
    <row r="62" spans="1:25" s="1" customFormat="1" ht="19.5">
      <c r="A62" s="256" t="s">
        <v>73</v>
      </c>
      <c r="B62" s="254" t="s">
        <v>188</v>
      </c>
      <c r="C62" s="254" t="s">
        <v>188</v>
      </c>
      <c r="D62" s="254" t="s">
        <v>188</v>
      </c>
      <c r="E62" s="254" t="s">
        <v>188</v>
      </c>
      <c r="F62" s="254" t="s">
        <v>188</v>
      </c>
      <c r="G62" s="236"/>
      <c r="H62" s="171" t="str">
        <f t="shared" si="20"/>
        <v>n/a</v>
      </c>
      <c r="I62" s="172" t="str">
        <f>IF(ISNUMBER(H62),IF(ABS(H62)&lt;0.1,"a","i"),"3")</f>
        <v>3</v>
      </c>
      <c r="K62" s="392" t="s">
        <v>188</v>
      </c>
      <c r="L62" s="392" t="s">
        <v>188</v>
      </c>
      <c r="M62" s="392" t="s">
        <v>188</v>
      </c>
      <c r="N62" s="392" t="s">
        <v>188</v>
      </c>
      <c r="O62" s="192"/>
      <c r="P62" s="382" t="str">
        <f t="shared" si="21"/>
        <v>a</v>
      </c>
      <c r="Q62" s="382" t="str">
        <f t="shared" si="21"/>
        <v>a</v>
      </c>
      <c r="R62" s="382" t="str">
        <f t="shared" si="21"/>
        <v>a</v>
      </c>
      <c r="S62" s="382" t="str">
        <f t="shared" si="21"/>
        <v>a</v>
      </c>
      <c r="T62" s="68"/>
      <c r="U62" s="68"/>
      <c r="V62" s="68"/>
      <c r="W62" s="68"/>
      <c r="X62" s="68"/>
      <c r="Y62" s="68"/>
    </row>
    <row r="63" spans="1:25" s="1" customFormat="1" ht="9" customHeight="1">
      <c r="A63" s="256"/>
      <c r="B63" s="255"/>
      <c r="C63" s="255"/>
      <c r="D63" s="255"/>
      <c r="E63" s="255"/>
      <c r="F63" s="255"/>
      <c r="G63" s="236"/>
      <c r="H63" s="171"/>
      <c r="I63" s="172"/>
      <c r="K63" s="255"/>
      <c r="L63" s="255"/>
      <c r="M63" s="255"/>
      <c r="N63" s="255"/>
      <c r="O63" s="214"/>
      <c r="P63" s="255"/>
      <c r="Q63" s="255"/>
      <c r="R63" s="255"/>
      <c r="S63" s="255"/>
      <c r="T63" s="216"/>
      <c r="U63" s="68"/>
      <c r="V63" s="68"/>
      <c r="W63" s="68"/>
      <c r="X63" s="68"/>
      <c r="Y63" s="68"/>
    </row>
    <row r="64" spans="1:25" s="1" customFormat="1" ht="19.5">
      <c r="A64" s="244" t="s">
        <v>74</v>
      </c>
      <c r="B64" s="253" t="s">
        <v>188</v>
      </c>
      <c r="C64" s="253" t="s">
        <v>188</v>
      </c>
      <c r="D64" s="253" t="s">
        <v>188</v>
      </c>
      <c r="E64" s="253" t="s">
        <v>188</v>
      </c>
      <c r="F64" s="253" t="s">
        <v>188</v>
      </c>
      <c r="G64" s="236"/>
      <c r="H64" s="171" t="str">
        <f t="shared" ref="H64:H68" si="22">IF(ISERROR(F64/E64-1),"n/a",F64/E64-1)</f>
        <v>n/a</v>
      </c>
      <c r="I64" s="172" t="str">
        <f>IF(ISNUMBER(H64),IF(ABS(H64)&lt;0.1,"a","i"),"3")</f>
        <v>3</v>
      </c>
      <c r="K64" s="391" t="s">
        <v>188</v>
      </c>
      <c r="L64" s="391" t="s">
        <v>188</v>
      </c>
      <c r="M64" s="391" t="s">
        <v>188</v>
      </c>
      <c r="N64" s="391" t="s">
        <v>188</v>
      </c>
      <c r="O64" s="192"/>
      <c r="P64" s="382" t="str">
        <f t="shared" ref="P64:S68" si="23">IF(K64&lt;&gt;B64,"r","a")</f>
        <v>a</v>
      </c>
      <c r="Q64" s="382" t="str">
        <f t="shared" si="23"/>
        <v>a</v>
      </c>
      <c r="R64" s="382" t="str">
        <f t="shared" si="23"/>
        <v>a</v>
      </c>
      <c r="S64" s="382" t="str">
        <f t="shared" si="23"/>
        <v>a</v>
      </c>
      <c r="T64" s="68"/>
      <c r="U64" s="68"/>
      <c r="V64" s="68"/>
      <c r="W64" s="68"/>
      <c r="X64" s="68"/>
      <c r="Y64" s="68"/>
    </row>
    <row r="65" spans="1:25" s="1" customFormat="1" ht="19.5">
      <c r="A65" s="234" t="s">
        <v>75</v>
      </c>
      <c r="B65" s="253" t="s">
        <v>188</v>
      </c>
      <c r="C65" s="253" t="s">
        <v>188</v>
      </c>
      <c r="D65" s="253" t="s">
        <v>188</v>
      </c>
      <c r="E65" s="253" t="s">
        <v>188</v>
      </c>
      <c r="F65" s="253" t="s">
        <v>188</v>
      </c>
      <c r="G65" s="236"/>
      <c r="H65" s="171" t="str">
        <f t="shared" si="22"/>
        <v>n/a</v>
      </c>
      <c r="I65" s="172" t="str">
        <f>IF(ISNUMBER(H65),IF(ABS(H65)&lt;0.1,"a","i"),"3")</f>
        <v>3</v>
      </c>
      <c r="K65" s="391" t="s">
        <v>188</v>
      </c>
      <c r="L65" s="391" t="s">
        <v>188</v>
      </c>
      <c r="M65" s="391" t="s">
        <v>188</v>
      </c>
      <c r="N65" s="391" t="s">
        <v>188</v>
      </c>
      <c r="O65" s="192"/>
      <c r="P65" s="382" t="str">
        <f t="shared" si="23"/>
        <v>a</v>
      </c>
      <c r="Q65" s="382" t="str">
        <f t="shared" si="23"/>
        <v>a</v>
      </c>
      <c r="R65" s="382" t="str">
        <f t="shared" si="23"/>
        <v>a</v>
      </c>
      <c r="S65" s="382" t="str">
        <f t="shared" si="23"/>
        <v>a</v>
      </c>
      <c r="T65" s="68"/>
      <c r="U65" s="68"/>
      <c r="V65" s="68"/>
      <c r="W65" s="68"/>
      <c r="X65" s="68"/>
      <c r="Y65" s="68"/>
    </row>
    <row r="66" spans="1:25" s="1" customFormat="1" ht="19.5">
      <c r="A66" s="244" t="s">
        <v>76</v>
      </c>
      <c r="B66" s="254" t="s">
        <v>188</v>
      </c>
      <c r="C66" s="254" t="s">
        <v>188</v>
      </c>
      <c r="D66" s="254" t="s">
        <v>188</v>
      </c>
      <c r="E66" s="254" t="s">
        <v>188</v>
      </c>
      <c r="F66" s="254" t="s">
        <v>188</v>
      </c>
      <c r="G66" s="236"/>
      <c r="H66" s="171" t="str">
        <f t="shared" si="22"/>
        <v>n/a</v>
      </c>
      <c r="I66" s="172" t="str">
        <f>IF(ISNUMBER(H66),IF(ABS(H66)&lt;0.1,"a","i"),"3")</f>
        <v>3</v>
      </c>
      <c r="K66" s="392" t="s">
        <v>188</v>
      </c>
      <c r="L66" s="392" t="s">
        <v>188</v>
      </c>
      <c r="M66" s="392" t="s">
        <v>188</v>
      </c>
      <c r="N66" s="392" t="s">
        <v>188</v>
      </c>
      <c r="O66" s="192"/>
      <c r="P66" s="382" t="str">
        <f t="shared" si="23"/>
        <v>a</v>
      </c>
      <c r="Q66" s="382" t="str">
        <f t="shared" si="23"/>
        <v>a</v>
      </c>
      <c r="R66" s="382" t="str">
        <f t="shared" si="23"/>
        <v>a</v>
      </c>
      <c r="S66" s="382" t="str">
        <f t="shared" si="23"/>
        <v>a</v>
      </c>
      <c r="T66" s="68"/>
      <c r="U66" s="68"/>
      <c r="V66" s="68"/>
      <c r="W66" s="68"/>
      <c r="X66" s="68"/>
      <c r="Y66" s="68"/>
    </row>
    <row r="67" spans="1:25" s="1" customFormat="1" ht="19.5">
      <c r="A67" s="244" t="s">
        <v>77</v>
      </c>
      <c r="B67" s="254" t="s">
        <v>188</v>
      </c>
      <c r="C67" s="254" t="s">
        <v>188</v>
      </c>
      <c r="D67" s="254" t="s">
        <v>188</v>
      </c>
      <c r="E67" s="254" t="s">
        <v>188</v>
      </c>
      <c r="F67" s="254" t="s">
        <v>188</v>
      </c>
      <c r="G67" s="236"/>
      <c r="H67" s="171" t="str">
        <f t="shared" si="22"/>
        <v>n/a</v>
      </c>
      <c r="I67" s="172" t="str">
        <f>IF(ISNUMBER(H67),IF(ABS(H67)&lt;0.1,"a","i"),"3")</f>
        <v>3</v>
      </c>
      <c r="K67" s="392" t="s">
        <v>188</v>
      </c>
      <c r="L67" s="392" t="s">
        <v>188</v>
      </c>
      <c r="M67" s="392" t="s">
        <v>188</v>
      </c>
      <c r="N67" s="392" t="s">
        <v>188</v>
      </c>
      <c r="O67" s="192"/>
      <c r="P67" s="382" t="str">
        <f t="shared" si="23"/>
        <v>a</v>
      </c>
      <c r="Q67" s="382" t="str">
        <f t="shared" si="23"/>
        <v>a</v>
      </c>
      <c r="R67" s="382" t="str">
        <f t="shared" si="23"/>
        <v>a</v>
      </c>
      <c r="S67" s="382" t="str">
        <f t="shared" si="23"/>
        <v>a</v>
      </c>
      <c r="T67" s="68"/>
      <c r="U67" s="68"/>
      <c r="V67" s="68"/>
      <c r="W67" s="68"/>
      <c r="X67" s="68"/>
      <c r="Y67" s="68"/>
    </row>
    <row r="68" spans="1:25" s="1" customFormat="1" ht="19.5">
      <c r="A68" s="244" t="s">
        <v>78</v>
      </c>
      <c r="B68" s="254" t="s">
        <v>188</v>
      </c>
      <c r="C68" s="254" t="s">
        <v>188</v>
      </c>
      <c r="D68" s="254" t="s">
        <v>188</v>
      </c>
      <c r="E68" s="254" t="s">
        <v>188</v>
      </c>
      <c r="F68" s="254" t="s">
        <v>188</v>
      </c>
      <c r="G68" s="236"/>
      <c r="H68" s="171" t="str">
        <f t="shared" si="22"/>
        <v>n/a</v>
      </c>
      <c r="I68" s="172" t="str">
        <f>IF(ISNUMBER(H68),IF(ABS(H68)&lt;0.1,"a","i"),"3")</f>
        <v>3</v>
      </c>
      <c r="K68" s="392" t="s">
        <v>188</v>
      </c>
      <c r="L68" s="392" t="s">
        <v>188</v>
      </c>
      <c r="M68" s="392" t="s">
        <v>188</v>
      </c>
      <c r="N68" s="392" t="s">
        <v>188</v>
      </c>
      <c r="O68" s="192"/>
      <c r="P68" s="382" t="str">
        <f t="shared" si="23"/>
        <v>a</v>
      </c>
      <c r="Q68" s="382" t="str">
        <f t="shared" si="23"/>
        <v>a</v>
      </c>
      <c r="R68" s="382" t="str">
        <f t="shared" si="23"/>
        <v>a</v>
      </c>
      <c r="S68" s="382" t="str">
        <f t="shared" si="23"/>
        <v>a</v>
      </c>
      <c r="T68" s="68"/>
      <c r="U68" s="68"/>
      <c r="V68" s="68"/>
      <c r="W68" s="68"/>
      <c r="X68" s="68"/>
      <c r="Y68" s="68"/>
    </row>
    <row r="69" spans="1:25" s="1" customFormat="1" ht="19.5">
      <c r="A69" s="244"/>
      <c r="B69" s="255"/>
      <c r="C69" s="255"/>
      <c r="D69" s="255"/>
      <c r="E69" s="255"/>
      <c r="F69" s="255"/>
      <c r="G69" s="236"/>
      <c r="H69" s="171"/>
      <c r="I69" s="172"/>
      <c r="K69" s="255"/>
      <c r="L69" s="255"/>
      <c r="M69" s="255"/>
      <c r="N69" s="255"/>
      <c r="O69" s="214"/>
      <c r="P69" s="255"/>
      <c r="Q69" s="255"/>
      <c r="R69" s="255"/>
      <c r="S69" s="255"/>
      <c r="T69" s="216"/>
      <c r="U69" s="221"/>
      <c r="V69" s="68"/>
      <c r="W69" s="68"/>
      <c r="X69" s="68"/>
      <c r="Y69" s="68"/>
    </row>
    <row r="70" spans="1:25" s="1" customFormat="1" ht="19.5">
      <c r="A70" s="234" t="s">
        <v>102</v>
      </c>
      <c r="B70" s="246" t="s">
        <v>188</v>
      </c>
      <c r="C70" s="246" t="s">
        <v>188</v>
      </c>
      <c r="D70" s="246" t="s">
        <v>188</v>
      </c>
      <c r="E70" s="246" t="s">
        <v>188</v>
      </c>
      <c r="F70" s="246" t="s">
        <v>188</v>
      </c>
      <c r="G70" s="236"/>
      <c r="H70" s="171" t="str">
        <f t="shared" ref="H70:H74" si="24">IF(ISERROR(F70/E70-1),"n/a",F70/E70-1)</f>
        <v>n/a</v>
      </c>
      <c r="I70" s="172" t="str">
        <f>IF(ISNUMBER(H70),IF(ABS(H70)&lt;0.1,"a","i"),"3")</f>
        <v>3</v>
      </c>
      <c r="K70" s="387" t="s">
        <v>188</v>
      </c>
      <c r="L70" s="387" t="s">
        <v>188</v>
      </c>
      <c r="M70" s="387" t="s">
        <v>188</v>
      </c>
      <c r="N70" s="387" t="s">
        <v>188</v>
      </c>
      <c r="O70" s="192"/>
      <c r="P70" s="382" t="str">
        <f t="shared" ref="P70:S74" si="25">IF(K70&lt;&gt;B70,"r","a")</f>
        <v>a</v>
      </c>
      <c r="Q70" s="382" t="str">
        <f t="shared" si="25"/>
        <v>a</v>
      </c>
      <c r="R70" s="382" t="str">
        <f t="shared" si="25"/>
        <v>a</v>
      </c>
      <c r="S70" s="382" t="str">
        <f t="shared" si="25"/>
        <v>a</v>
      </c>
      <c r="T70" s="68"/>
      <c r="U70" s="68"/>
      <c r="V70" s="68"/>
      <c r="W70" s="68"/>
      <c r="X70" s="68"/>
      <c r="Y70" s="68"/>
    </row>
    <row r="71" spans="1:25" s="1" customFormat="1" ht="19.5">
      <c r="A71" s="244" t="s">
        <v>103</v>
      </c>
      <c r="B71" s="246" t="s">
        <v>188</v>
      </c>
      <c r="C71" s="246" t="s">
        <v>188</v>
      </c>
      <c r="D71" s="246" t="s">
        <v>188</v>
      </c>
      <c r="E71" s="246" t="s">
        <v>188</v>
      </c>
      <c r="F71" s="246" t="s">
        <v>188</v>
      </c>
      <c r="G71" s="236"/>
      <c r="H71" s="171" t="str">
        <f t="shared" si="24"/>
        <v>n/a</v>
      </c>
      <c r="I71" s="172" t="str">
        <f>IF(ISNUMBER(H71),IF(ABS(H71)&lt;0.1,"a","i"),"3")</f>
        <v>3</v>
      </c>
      <c r="K71" s="387" t="s">
        <v>188</v>
      </c>
      <c r="L71" s="387" t="s">
        <v>188</v>
      </c>
      <c r="M71" s="387" t="s">
        <v>188</v>
      </c>
      <c r="N71" s="387" t="s">
        <v>188</v>
      </c>
      <c r="O71" s="192"/>
      <c r="P71" s="382" t="str">
        <f t="shared" si="25"/>
        <v>a</v>
      </c>
      <c r="Q71" s="382" t="str">
        <f t="shared" si="25"/>
        <v>a</v>
      </c>
      <c r="R71" s="382" t="str">
        <f t="shared" si="25"/>
        <v>a</v>
      </c>
      <c r="S71" s="382" t="str">
        <f t="shared" si="25"/>
        <v>a</v>
      </c>
      <c r="T71" s="68"/>
      <c r="U71" s="68"/>
      <c r="V71" s="68"/>
      <c r="W71" s="68"/>
      <c r="X71" s="68"/>
      <c r="Y71" s="68"/>
    </row>
    <row r="72" spans="1:25" s="1" customFormat="1" ht="19.5">
      <c r="A72" s="244" t="s">
        <v>104</v>
      </c>
      <c r="B72" s="257" t="s">
        <v>188</v>
      </c>
      <c r="C72" s="246" t="s">
        <v>188</v>
      </c>
      <c r="D72" s="246" t="s">
        <v>188</v>
      </c>
      <c r="E72" s="246" t="s">
        <v>188</v>
      </c>
      <c r="F72" s="246" t="s">
        <v>188</v>
      </c>
      <c r="G72" s="236"/>
      <c r="H72" s="171" t="str">
        <f t="shared" si="24"/>
        <v>n/a</v>
      </c>
      <c r="I72" s="172" t="str">
        <f>IF(ISNUMBER(H72),IF(ABS(H72)&lt;0.1,"a","i"),"3")</f>
        <v>3</v>
      </c>
      <c r="K72" s="393" t="s">
        <v>188</v>
      </c>
      <c r="L72" s="387" t="s">
        <v>188</v>
      </c>
      <c r="M72" s="387" t="s">
        <v>188</v>
      </c>
      <c r="N72" s="387" t="s">
        <v>188</v>
      </c>
      <c r="O72" s="192"/>
      <c r="P72" s="382" t="str">
        <f t="shared" si="25"/>
        <v>a</v>
      </c>
      <c r="Q72" s="382" t="str">
        <f t="shared" si="25"/>
        <v>a</v>
      </c>
      <c r="R72" s="382" t="str">
        <f t="shared" si="25"/>
        <v>a</v>
      </c>
      <c r="S72" s="382" t="str">
        <f t="shared" si="25"/>
        <v>a</v>
      </c>
      <c r="T72" s="68"/>
      <c r="U72" s="68"/>
      <c r="V72" s="68"/>
      <c r="W72" s="68"/>
      <c r="X72" s="68"/>
      <c r="Y72" s="68"/>
    </row>
    <row r="73" spans="1:25" s="1" customFormat="1" ht="19.5">
      <c r="A73" s="244" t="s">
        <v>79</v>
      </c>
      <c r="B73" s="246" t="s">
        <v>188</v>
      </c>
      <c r="C73" s="246" t="s">
        <v>188</v>
      </c>
      <c r="D73" s="246" t="s">
        <v>188</v>
      </c>
      <c r="E73" s="246" t="s">
        <v>188</v>
      </c>
      <c r="F73" s="246" t="s">
        <v>188</v>
      </c>
      <c r="G73" s="236"/>
      <c r="H73" s="171" t="str">
        <f t="shared" si="24"/>
        <v>n/a</v>
      </c>
      <c r="I73" s="172" t="str">
        <f>IF(ISNUMBER(H73),IF(ABS(H73)&lt;0.1,"a","i"),"3")</f>
        <v>3</v>
      </c>
      <c r="K73" s="387" t="s">
        <v>188</v>
      </c>
      <c r="L73" s="387" t="s">
        <v>188</v>
      </c>
      <c r="M73" s="387" t="s">
        <v>188</v>
      </c>
      <c r="N73" s="387" t="s">
        <v>188</v>
      </c>
      <c r="O73" s="192"/>
      <c r="P73" s="382" t="str">
        <f t="shared" si="25"/>
        <v>a</v>
      </c>
      <c r="Q73" s="382" t="str">
        <f t="shared" si="25"/>
        <v>a</v>
      </c>
      <c r="R73" s="382" t="str">
        <f t="shared" si="25"/>
        <v>a</v>
      </c>
      <c r="S73" s="382" t="str">
        <f t="shared" si="25"/>
        <v>a</v>
      </c>
      <c r="T73" s="68"/>
      <c r="U73" s="68"/>
      <c r="V73" s="68"/>
      <c r="W73" s="68"/>
      <c r="X73" s="68"/>
      <c r="Y73" s="68"/>
    </row>
    <row r="74" spans="1:25" s="1" customFormat="1" ht="19.5">
      <c r="A74" s="244" t="s">
        <v>80</v>
      </c>
      <c r="B74" s="246" t="s">
        <v>188</v>
      </c>
      <c r="C74" s="246" t="s">
        <v>188</v>
      </c>
      <c r="D74" s="246" t="s">
        <v>188</v>
      </c>
      <c r="E74" s="246" t="s">
        <v>188</v>
      </c>
      <c r="F74" s="246" t="s">
        <v>188</v>
      </c>
      <c r="G74" s="236"/>
      <c r="H74" s="171" t="str">
        <f t="shared" si="24"/>
        <v>n/a</v>
      </c>
      <c r="I74" s="172" t="str">
        <f>IF(ISNUMBER(H74),IF(ABS(H74)&lt;0.1,"a","i"),"3")</f>
        <v>3</v>
      </c>
      <c r="K74" s="387" t="s">
        <v>188</v>
      </c>
      <c r="L74" s="387" t="s">
        <v>188</v>
      </c>
      <c r="M74" s="387" t="s">
        <v>188</v>
      </c>
      <c r="N74" s="387" t="s">
        <v>188</v>
      </c>
      <c r="O74" s="192"/>
      <c r="P74" s="382" t="str">
        <f t="shared" si="25"/>
        <v>a</v>
      </c>
      <c r="Q74" s="382" t="str">
        <f t="shared" si="25"/>
        <v>a</v>
      </c>
      <c r="R74" s="382" t="str">
        <f t="shared" si="25"/>
        <v>a</v>
      </c>
      <c r="S74" s="382" t="str">
        <f t="shared" si="25"/>
        <v>a</v>
      </c>
      <c r="T74" s="68"/>
      <c r="U74" s="68"/>
      <c r="V74" s="68"/>
      <c r="W74" s="68"/>
      <c r="X74" s="68"/>
      <c r="Y74" s="68"/>
    </row>
    <row r="75" spans="1:25" s="1" customFormat="1" ht="9" customHeight="1">
      <c r="A75" s="244"/>
      <c r="B75" s="255"/>
      <c r="C75" s="255"/>
      <c r="D75" s="255"/>
      <c r="E75" s="255"/>
      <c r="F75" s="255"/>
      <c r="G75" s="236"/>
      <c r="H75" s="171"/>
      <c r="I75" s="172"/>
      <c r="K75" s="255"/>
      <c r="L75" s="255"/>
      <c r="M75" s="255"/>
      <c r="N75" s="255"/>
      <c r="O75" s="214"/>
      <c r="P75" s="255"/>
      <c r="Q75" s="255"/>
      <c r="R75" s="255"/>
      <c r="S75" s="255"/>
      <c r="T75" s="216"/>
      <c r="U75" s="221"/>
      <c r="V75" s="221"/>
      <c r="W75" s="68"/>
      <c r="X75" s="68"/>
      <c r="Y75" s="68"/>
    </row>
    <row r="76" spans="1:25" s="1" customFormat="1" ht="19.5">
      <c r="A76" s="234" t="s">
        <v>84</v>
      </c>
      <c r="B76" s="258" t="s">
        <v>188</v>
      </c>
      <c r="C76" s="258" t="s">
        <v>188</v>
      </c>
      <c r="D76" s="258" t="s">
        <v>188</v>
      </c>
      <c r="E76" s="258" t="s">
        <v>188</v>
      </c>
      <c r="F76" s="258" t="s">
        <v>188</v>
      </c>
      <c r="G76" s="236"/>
      <c r="H76" s="171" t="str">
        <f t="shared" ref="H76:H80" si="26">IF(ISERROR(F76/E76-1),"n/a",F76/E76-1)</f>
        <v>n/a</v>
      </c>
      <c r="I76" s="172" t="str">
        <f>IF(ISNUMBER(H76),IF(ABS(H76)&lt;0.1,"a","i"),"3")</f>
        <v>3</v>
      </c>
      <c r="K76" s="394" t="s">
        <v>188</v>
      </c>
      <c r="L76" s="394" t="s">
        <v>188</v>
      </c>
      <c r="M76" s="394" t="s">
        <v>188</v>
      </c>
      <c r="N76" s="394" t="s">
        <v>188</v>
      </c>
      <c r="O76" s="192"/>
      <c r="P76" s="382" t="str">
        <f t="shared" ref="P76:S80" si="27">IF(K76&lt;&gt;B76,"r","a")</f>
        <v>a</v>
      </c>
      <c r="Q76" s="382" t="str">
        <f t="shared" si="27"/>
        <v>a</v>
      </c>
      <c r="R76" s="382" t="str">
        <f t="shared" si="27"/>
        <v>a</v>
      </c>
      <c r="S76" s="382" t="str">
        <f t="shared" si="27"/>
        <v>a</v>
      </c>
      <c r="T76" s="68"/>
      <c r="U76" s="68"/>
      <c r="V76" s="68"/>
      <c r="W76" s="68"/>
      <c r="X76" s="68"/>
      <c r="Y76" s="68"/>
    </row>
    <row r="77" spans="1:25" s="1" customFormat="1" ht="19.5">
      <c r="A77" s="244" t="s">
        <v>85</v>
      </c>
      <c r="B77" s="258" t="s">
        <v>188</v>
      </c>
      <c r="C77" s="258" t="s">
        <v>188</v>
      </c>
      <c r="D77" s="258">
        <v>4.9000000000000004</v>
      </c>
      <c r="E77" s="258">
        <v>4.9000000000000004</v>
      </c>
      <c r="F77" s="258">
        <v>4.9000000000000004</v>
      </c>
      <c r="G77" s="236"/>
      <c r="H77" s="171">
        <f t="shared" si="26"/>
        <v>0</v>
      </c>
      <c r="I77" s="172" t="str">
        <f>IF(ISNUMBER(H77),IF(ABS(H77)&lt;0.1,"a","i"),"3")</f>
        <v>a</v>
      </c>
      <c r="K77" s="394" t="s">
        <v>188</v>
      </c>
      <c r="L77" s="394" t="s">
        <v>188</v>
      </c>
      <c r="M77" s="394">
        <v>4.9000000000000004</v>
      </c>
      <c r="N77" s="394">
        <v>4.9000000000000004</v>
      </c>
      <c r="O77" s="192"/>
      <c r="P77" s="382" t="str">
        <f t="shared" si="27"/>
        <v>a</v>
      </c>
      <c r="Q77" s="382" t="str">
        <f t="shared" si="27"/>
        <v>a</v>
      </c>
      <c r="R77" s="382" t="str">
        <f t="shared" si="27"/>
        <v>a</v>
      </c>
      <c r="S77" s="382" t="str">
        <f t="shared" si="27"/>
        <v>a</v>
      </c>
      <c r="T77" s="68"/>
      <c r="U77" s="68"/>
      <c r="V77" s="68"/>
      <c r="W77" s="68"/>
      <c r="X77" s="68"/>
      <c r="Y77" s="68"/>
    </row>
    <row r="78" spans="1:25" s="1" customFormat="1" ht="19.5">
      <c r="A78" s="244" t="s">
        <v>86</v>
      </c>
      <c r="B78" s="258" t="s">
        <v>188</v>
      </c>
      <c r="C78" s="258" t="s">
        <v>188</v>
      </c>
      <c r="D78" s="258">
        <v>1.41</v>
      </c>
      <c r="E78" s="258">
        <v>1.41</v>
      </c>
      <c r="F78" s="258">
        <v>1.41</v>
      </c>
      <c r="G78" s="236"/>
      <c r="H78" s="171">
        <f t="shared" si="26"/>
        <v>0</v>
      </c>
      <c r="I78" s="172" t="str">
        <f>IF(ISNUMBER(H78),IF(ABS(H78)&lt;0.1,"a","i"),"3")</f>
        <v>a</v>
      </c>
      <c r="K78" s="394" t="s">
        <v>188</v>
      </c>
      <c r="L78" s="394" t="s">
        <v>188</v>
      </c>
      <c r="M78" s="394">
        <v>1.41</v>
      </c>
      <c r="N78" s="394">
        <v>1.41</v>
      </c>
      <c r="O78" s="192"/>
      <c r="P78" s="382" t="str">
        <f t="shared" si="27"/>
        <v>a</v>
      </c>
      <c r="Q78" s="382" t="str">
        <f t="shared" si="27"/>
        <v>a</v>
      </c>
      <c r="R78" s="382" t="str">
        <f t="shared" si="27"/>
        <v>a</v>
      </c>
      <c r="S78" s="382" t="str">
        <f t="shared" si="27"/>
        <v>a</v>
      </c>
      <c r="T78" s="68"/>
      <c r="U78" s="68"/>
      <c r="V78" s="68"/>
      <c r="W78" s="68"/>
      <c r="X78" s="68"/>
      <c r="Y78" s="68"/>
    </row>
    <row r="79" spans="1:25" s="1" customFormat="1" ht="19.5">
      <c r="A79" s="244" t="s">
        <v>87</v>
      </c>
      <c r="B79" s="258" t="s">
        <v>188</v>
      </c>
      <c r="C79" s="258" t="s">
        <v>188</v>
      </c>
      <c r="D79" s="258" t="s">
        <v>188</v>
      </c>
      <c r="E79" s="258" t="s">
        <v>188</v>
      </c>
      <c r="F79" s="258" t="s">
        <v>188</v>
      </c>
      <c r="G79" s="236"/>
      <c r="H79" s="171" t="str">
        <f t="shared" si="26"/>
        <v>n/a</v>
      </c>
      <c r="I79" s="172" t="str">
        <f>IF(ISNUMBER(H79),IF(ABS(H79)&lt;0.1,"a","i"),"3")</f>
        <v>3</v>
      </c>
      <c r="K79" s="394" t="s">
        <v>188</v>
      </c>
      <c r="L79" s="394" t="s">
        <v>188</v>
      </c>
      <c r="M79" s="394" t="s">
        <v>188</v>
      </c>
      <c r="N79" s="394" t="s">
        <v>188</v>
      </c>
      <c r="O79" s="192"/>
      <c r="P79" s="382" t="str">
        <f t="shared" si="27"/>
        <v>a</v>
      </c>
      <c r="Q79" s="382" t="str">
        <f t="shared" si="27"/>
        <v>a</v>
      </c>
      <c r="R79" s="382" t="str">
        <f t="shared" si="27"/>
        <v>a</v>
      </c>
      <c r="S79" s="382" t="str">
        <f t="shared" si="27"/>
        <v>a</v>
      </c>
      <c r="T79" s="68"/>
      <c r="U79" s="68"/>
      <c r="V79" s="68"/>
      <c r="W79" s="68"/>
      <c r="X79" s="68"/>
      <c r="Y79" s="68"/>
    </row>
    <row r="80" spans="1:25" s="1" customFormat="1" ht="19.5">
      <c r="A80" s="244" t="s">
        <v>88</v>
      </c>
      <c r="B80" s="258" t="s">
        <v>188</v>
      </c>
      <c r="C80" s="258" t="s">
        <v>188</v>
      </c>
      <c r="D80" s="258" t="s">
        <v>188</v>
      </c>
      <c r="E80" s="258" t="s">
        <v>188</v>
      </c>
      <c r="F80" s="258" t="s">
        <v>188</v>
      </c>
      <c r="G80" s="236"/>
      <c r="H80" s="171" t="str">
        <f t="shared" si="26"/>
        <v>n/a</v>
      </c>
      <c r="I80" s="172" t="str">
        <f>IF(ISNUMBER(H80),IF(ABS(H80)&lt;0.1,"a","i"),"3")</f>
        <v>3</v>
      </c>
      <c r="K80" s="394" t="s">
        <v>188</v>
      </c>
      <c r="L80" s="394" t="s">
        <v>188</v>
      </c>
      <c r="M80" s="394" t="s">
        <v>188</v>
      </c>
      <c r="N80" s="394" t="s">
        <v>188</v>
      </c>
      <c r="O80" s="192"/>
      <c r="P80" s="382" t="str">
        <f t="shared" si="27"/>
        <v>a</v>
      </c>
      <c r="Q80" s="382" t="str">
        <f t="shared" si="27"/>
        <v>a</v>
      </c>
      <c r="R80" s="382" t="str">
        <f t="shared" si="27"/>
        <v>a</v>
      </c>
      <c r="S80" s="382" t="str">
        <f t="shared" si="27"/>
        <v>a</v>
      </c>
      <c r="T80" s="68"/>
      <c r="U80" s="68"/>
      <c r="V80" s="68"/>
      <c r="W80" s="68"/>
      <c r="X80" s="68"/>
      <c r="Y80" s="68"/>
    </row>
    <row r="81" spans="1:25" s="1" customFormat="1" ht="9" customHeight="1">
      <c r="A81" s="244"/>
      <c r="B81" s="255"/>
      <c r="C81" s="255"/>
      <c r="D81" s="255"/>
      <c r="E81" s="255"/>
      <c r="F81" s="255"/>
      <c r="G81" s="236"/>
      <c r="H81" s="171"/>
      <c r="I81" s="172"/>
      <c r="K81" s="255"/>
      <c r="L81" s="255"/>
      <c r="M81" s="255"/>
      <c r="N81" s="255"/>
      <c r="O81" s="214"/>
      <c r="P81" s="255"/>
      <c r="Q81" s="255"/>
      <c r="R81" s="255"/>
      <c r="S81" s="255"/>
      <c r="T81" s="216"/>
      <c r="U81" s="68"/>
      <c r="V81" s="68"/>
      <c r="W81" s="68"/>
      <c r="X81" s="68"/>
      <c r="Y81" s="68"/>
    </row>
    <row r="82" spans="1:25" s="1" customFormat="1" ht="19.5">
      <c r="A82" s="244" t="s">
        <v>95</v>
      </c>
      <c r="B82" s="259" t="s">
        <v>188</v>
      </c>
      <c r="C82" s="259" t="s">
        <v>188</v>
      </c>
      <c r="D82" s="259" t="s">
        <v>188</v>
      </c>
      <c r="E82" s="259" t="s">
        <v>188</v>
      </c>
      <c r="F82" s="259" t="s">
        <v>188</v>
      </c>
      <c r="G82" s="236"/>
      <c r="H82" s="171" t="str">
        <f t="shared" ref="H82:H86" si="28">IF(ISERROR(F82/E82-1),"n/a",F82/E82-1)</f>
        <v>n/a</v>
      </c>
      <c r="I82" s="172" t="str">
        <f>IF(ISNUMBER(H82),IF(ABS(H82)&lt;0.1,"a","i"),"3")</f>
        <v>3</v>
      </c>
      <c r="K82" s="395" t="s">
        <v>188</v>
      </c>
      <c r="L82" s="395" t="s">
        <v>188</v>
      </c>
      <c r="M82" s="395" t="s">
        <v>188</v>
      </c>
      <c r="N82" s="395" t="s">
        <v>188</v>
      </c>
      <c r="O82" s="192"/>
      <c r="P82" s="382" t="str">
        <f t="shared" ref="P82:S86" si="29">IF(K82&lt;&gt;B82,"r","a")</f>
        <v>a</v>
      </c>
      <c r="Q82" s="382" t="str">
        <f t="shared" si="29"/>
        <v>a</v>
      </c>
      <c r="R82" s="382" t="str">
        <f t="shared" si="29"/>
        <v>a</v>
      </c>
      <c r="S82" s="382" t="str">
        <f t="shared" si="29"/>
        <v>a</v>
      </c>
      <c r="T82" s="68"/>
      <c r="U82" s="68"/>
      <c r="V82" s="68"/>
      <c r="W82" s="68"/>
      <c r="X82" s="68"/>
      <c r="Y82" s="68"/>
    </row>
    <row r="83" spans="1:25" s="1" customFormat="1" ht="19.5">
      <c r="A83" s="244" t="s">
        <v>96</v>
      </c>
      <c r="B83" s="260" t="s">
        <v>188</v>
      </c>
      <c r="C83" s="260" t="s">
        <v>188</v>
      </c>
      <c r="D83" s="260" t="s">
        <v>188</v>
      </c>
      <c r="E83" s="260" t="s">
        <v>188</v>
      </c>
      <c r="F83" s="260" t="s">
        <v>188</v>
      </c>
      <c r="G83" s="236"/>
      <c r="H83" s="171" t="str">
        <f t="shared" si="28"/>
        <v>n/a</v>
      </c>
      <c r="I83" s="172" t="str">
        <f>IF(ISNUMBER(H83),IF(ABS(H83)&lt;0.1,"a","i"),"3")</f>
        <v>3</v>
      </c>
      <c r="K83" s="396" t="s">
        <v>188</v>
      </c>
      <c r="L83" s="396" t="s">
        <v>188</v>
      </c>
      <c r="M83" s="396" t="s">
        <v>188</v>
      </c>
      <c r="N83" s="396" t="s">
        <v>188</v>
      </c>
      <c r="O83" s="192"/>
      <c r="P83" s="382" t="str">
        <f t="shared" si="29"/>
        <v>a</v>
      </c>
      <c r="Q83" s="382" t="str">
        <f t="shared" si="29"/>
        <v>a</v>
      </c>
      <c r="R83" s="382" t="str">
        <f t="shared" si="29"/>
        <v>a</v>
      </c>
      <c r="S83" s="382" t="str">
        <f t="shared" si="29"/>
        <v>a</v>
      </c>
      <c r="T83" s="68"/>
      <c r="U83" s="68"/>
      <c r="V83" s="68"/>
      <c r="W83" s="68"/>
      <c r="X83" s="68"/>
      <c r="Y83" s="68"/>
    </row>
    <row r="84" spans="1:25" s="1" customFormat="1" ht="19.5">
      <c r="A84" s="244" t="s">
        <v>94</v>
      </c>
      <c r="B84" s="261" t="s">
        <v>188</v>
      </c>
      <c r="C84" s="261" t="s">
        <v>188</v>
      </c>
      <c r="D84" s="261" t="s">
        <v>188</v>
      </c>
      <c r="E84" s="261" t="s">
        <v>188</v>
      </c>
      <c r="F84" s="261" t="s">
        <v>188</v>
      </c>
      <c r="G84" s="236"/>
      <c r="H84" s="171" t="str">
        <f t="shared" si="28"/>
        <v>n/a</v>
      </c>
      <c r="I84" s="172" t="str">
        <f>IF(ISNUMBER(H84),IF(ABS(H84)&lt;0.1,"a","i"),"3")</f>
        <v>3</v>
      </c>
      <c r="K84" s="397" t="s">
        <v>188</v>
      </c>
      <c r="L84" s="397" t="s">
        <v>188</v>
      </c>
      <c r="M84" s="397" t="s">
        <v>188</v>
      </c>
      <c r="N84" s="397" t="s">
        <v>188</v>
      </c>
      <c r="O84" s="192"/>
      <c r="P84" s="382" t="str">
        <f t="shared" si="29"/>
        <v>a</v>
      </c>
      <c r="Q84" s="382" t="str">
        <f t="shared" si="29"/>
        <v>a</v>
      </c>
      <c r="R84" s="382" t="str">
        <f t="shared" si="29"/>
        <v>a</v>
      </c>
      <c r="S84" s="382" t="str">
        <f t="shared" si="29"/>
        <v>a</v>
      </c>
      <c r="T84" s="68"/>
      <c r="U84" s="68"/>
      <c r="V84" s="68"/>
      <c r="W84" s="68"/>
      <c r="X84" s="68"/>
      <c r="Y84" s="68"/>
    </row>
    <row r="85" spans="1:25" s="1" customFormat="1" ht="19.5">
      <c r="A85" s="244" t="s">
        <v>92</v>
      </c>
      <c r="B85" s="261" t="s">
        <v>188</v>
      </c>
      <c r="C85" s="261" t="s">
        <v>188</v>
      </c>
      <c r="D85" s="261" t="s">
        <v>188</v>
      </c>
      <c r="E85" s="261" t="s">
        <v>188</v>
      </c>
      <c r="F85" s="261" t="s">
        <v>188</v>
      </c>
      <c r="G85" s="236"/>
      <c r="H85" s="171" t="str">
        <f t="shared" si="28"/>
        <v>n/a</v>
      </c>
      <c r="I85" s="172" t="str">
        <f>IF(ISNUMBER(H85),IF(ABS(H85)&lt;0.1,"a","i"),"3")</f>
        <v>3</v>
      </c>
      <c r="K85" s="397" t="s">
        <v>188</v>
      </c>
      <c r="L85" s="397" t="s">
        <v>188</v>
      </c>
      <c r="M85" s="397" t="s">
        <v>188</v>
      </c>
      <c r="N85" s="397" t="s">
        <v>188</v>
      </c>
      <c r="O85" s="192"/>
      <c r="P85" s="382" t="str">
        <f t="shared" si="29"/>
        <v>a</v>
      </c>
      <c r="Q85" s="382" t="str">
        <f t="shared" si="29"/>
        <v>a</v>
      </c>
      <c r="R85" s="382" t="str">
        <f t="shared" si="29"/>
        <v>a</v>
      </c>
      <c r="S85" s="382" t="str">
        <f t="shared" si="29"/>
        <v>a</v>
      </c>
      <c r="T85" s="68"/>
      <c r="U85" s="68"/>
      <c r="V85" s="68"/>
      <c r="W85" s="68"/>
      <c r="X85" s="68"/>
      <c r="Y85" s="68"/>
    </row>
    <row r="86" spans="1:25" s="1" customFormat="1" ht="19.5">
      <c r="A86" s="244" t="s">
        <v>93</v>
      </c>
      <c r="B86" s="261" t="s">
        <v>188</v>
      </c>
      <c r="C86" s="261" t="s">
        <v>188</v>
      </c>
      <c r="D86" s="261" t="s">
        <v>188</v>
      </c>
      <c r="E86" s="261" t="s">
        <v>188</v>
      </c>
      <c r="F86" s="261" t="s">
        <v>188</v>
      </c>
      <c r="G86" s="236"/>
      <c r="H86" s="171" t="str">
        <f t="shared" si="28"/>
        <v>n/a</v>
      </c>
      <c r="I86" s="172" t="str">
        <f>IF(ISNUMBER(H86),IF(ABS(H86)&lt;0.1,"a","i"),"3")</f>
        <v>3</v>
      </c>
      <c r="K86" s="397" t="s">
        <v>188</v>
      </c>
      <c r="L86" s="397" t="s">
        <v>188</v>
      </c>
      <c r="M86" s="397" t="s">
        <v>188</v>
      </c>
      <c r="N86" s="397" t="s">
        <v>188</v>
      </c>
      <c r="O86" s="192"/>
      <c r="P86" s="382" t="str">
        <f t="shared" si="29"/>
        <v>a</v>
      </c>
      <c r="Q86" s="382" t="str">
        <f t="shared" si="29"/>
        <v>a</v>
      </c>
      <c r="R86" s="382" t="str">
        <f t="shared" si="29"/>
        <v>a</v>
      </c>
      <c r="S86" s="382" t="str">
        <f t="shared" si="29"/>
        <v>a</v>
      </c>
      <c r="T86" s="68"/>
      <c r="U86" s="68"/>
      <c r="V86" s="68"/>
      <c r="W86" s="68"/>
      <c r="X86" s="68"/>
      <c r="Y86" s="68"/>
    </row>
    <row r="87" spans="1:25" s="1" customFormat="1" ht="19.5">
      <c r="A87" s="244"/>
      <c r="B87" s="255"/>
      <c r="C87" s="255"/>
      <c r="D87" s="255"/>
      <c r="E87" s="255"/>
      <c r="F87" s="255"/>
      <c r="G87" s="236"/>
      <c r="H87" s="171"/>
      <c r="I87" s="172"/>
      <c r="K87" s="255"/>
      <c r="L87" s="255"/>
      <c r="M87" s="255"/>
      <c r="N87" s="255"/>
      <c r="O87" s="214"/>
      <c r="P87" s="255"/>
      <c r="Q87" s="255"/>
      <c r="R87" s="255"/>
      <c r="S87" s="255"/>
      <c r="T87" s="216"/>
      <c r="U87" s="68"/>
      <c r="V87" s="68"/>
      <c r="W87" s="68"/>
      <c r="X87" s="68"/>
      <c r="Y87" s="68"/>
    </row>
    <row r="88" spans="1:25" s="1" customFormat="1" ht="19.5">
      <c r="A88" s="234" t="s">
        <v>97</v>
      </c>
      <c r="B88" s="262" t="s">
        <v>188</v>
      </c>
      <c r="C88" s="262" t="s">
        <v>188</v>
      </c>
      <c r="D88" s="262" t="s">
        <v>188</v>
      </c>
      <c r="E88" s="262" t="s">
        <v>188</v>
      </c>
      <c r="F88" s="262" t="s">
        <v>188</v>
      </c>
      <c r="G88" s="236"/>
      <c r="H88" s="171" t="str">
        <f t="shared" ref="H88:H90" si="30">IF(ISERROR(F88/E88-1),"n/a",F88/E88-1)</f>
        <v>n/a</v>
      </c>
      <c r="I88" s="172" t="str">
        <f>IF(ISNUMBER(H88),IF(ABS(H88)&lt;0.1,"a","i"),"3")</f>
        <v>3</v>
      </c>
      <c r="K88" s="398" t="s">
        <v>188</v>
      </c>
      <c r="L88" s="398" t="s">
        <v>188</v>
      </c>
      <c r="M88" s="398" t="s">
        <v>188</v>
      </c>
      <c r="N88" s="398" t="s">
        <v>188</v>
      </c>
      <c r="O88" s="192"/>
      <c r="P88" s="382" t="str">
        <f t="shared" ref="P88:S90" si="31">IF(K88&lt;&gt;B88,"r","a")</f>
        <v>a</v>
      </c>
      <c r="Q88" s="382" t="str">
        <f t="shared" si="31"/>
        <v>a</v>
      </c>
      <c r="R88" s="382" t="str">
        <f t="shared" si="31"/>
        <v>a</v>
      </c>
      <c r="S88" s="382" t="str">
        <f t="shared" si="31"/>
        <v>a</v>
      </c>
      <c r="T88" s="68"/>
      <c r="U88" s="68"/>
      <c r="V88" s="68"/>
      <c r="W88" s="68"/>
      <c r="X88" s="68"/>
      <c r="Y88" s="68"/>
    </row>
    <row r="89" spans="1:25" s="1" customFormat="1" ht="19.5">
      <c r="A89" s="244" t="s">
        <v>99</v>
      </c>
      <c r="B89" s="262" t="s">
        <v>188</v>
      </c>
      <c r="C89" s="262" t="s">
        <v>188</v>
      </c>
      <c r="D89" s="262" t="s">
        <v>188</v>
      </c>
      <c r="E89" s="262" t="s">
        <v>188</v>
      </c>
      <c r="F89" s="262" t="s">
        <v>188</v>
      </c>
      <c r="G89" s="236"/>
      <c r="H89" s="171" t="str">
        <f t="shared" si="30"/>
        <v>n/a</v>
      </c>
      <c r="I89" s="172" t="str">
        <f>IF(ISNUMBER(H89),IF(ABS(H89)&lt;0.1,"a","i"),"3")</f>
        <v>3</v>
      </c>
      <c r="K89" s="398" t="s">
        <v>188</v>
      </c>
      <c r="L89" s="398" t="s">
        <v>188</v>
      </c>
      <c r="M89" s="398" t="s">
        <v>188</v>
      </c>
      <c r="N89" s="398" t="s">
        <v>188</v>
      </c>
      <c r="O89" s="192"/>
      <c r="P89" s="382" t="str">
        <f t="shared" si="31"/>
        <v>a</v>
      </c>
      <c r="Q89" s="382" t="str">
        <f t="shared" si="31"/>
        <v>a</v>
      </c>
      <c r="R89" s="382" t="str">
        <f t="shared" si="31"/>
        <v>a</v>
      </c>
      <c r="S89" s="382" t="str">
        <f t="shared" si="31"/>
        <v>a</v>
      </c>
      <c r="T89" s="68"/>
      <c r="U89" s="68"/>
      <c r="V89" s="68"/>
      <c r="W89" s="68"/>
      <c r="X89" s="68"/>
      <c r="Y89" s="68"/>
    </row>
    <row r="90" spans="1:25" s="1" customFormat="1" ht="19.5">
      <c r="A90" s="244" t="s">
        <v>98</v>
      </c>
      <c r="B90" s="262" t="s">
        <v>188</v>
      </c>
      <c r="C90" s="262" t="s">
        <v>188</v>
      </c>
      <c r="D90" s="262" t="s">
        <v>188</v>
      </c>
      <c r="E90" s="262" t="s">
        <v>188</v>
      </c>
      <c r="F90" s="262" t="s">
        <v>188</v>
      </c>
      <c r="G90" s="236"/>
      <c r="H90" s="171" t="str">
        <f t="shared" si="30"/>
        <v>n/a</v>
      </c>
      <c r="I90" s="172" t="str">
        <f>IF(ISNUMBER(H90),IF(ABS(H90)&lt;0.1,"a","i"),"3")</f>
        <v>3</v>
      </c>
      <c r="K90" s="398" t="s">
        <v>188</v>
      </c>
      <c r="L90" s="398" t="s">
        <v>188</v>
      </c>
      <c r="M90" s="398" t="s">
        <v>188</v>
      </c>
      <c r="N90" s="398" t="s">
        <v>188</v>
      </c>
      <c r="O90" s="192"/>
      <c r="P90" s="382" t="str">
        <f t="shared" si="31"/>
        <v>a</v>
      </c>
      <c r="Q90" s="382" t="str">
        <f t="shared" si="31"/>
        <v>a</v>
      </c>
      <c r="R90" s="382" t="str">
        <f t="shared" si="31"/>
        <v>a</v>
      </c>
      <c r="S90" s="382" t="str">
        <f t="shared" si="31"/>
        <v>a</v>
      </c>
      <c r="T90" s="68"/>
      <c r="U90" s="68"/>
      <c r="V90" s="68"/>
      <c r="W90" s="68"/>
      <c r="X90" s="68"/>
      <c r="Y90" s="68"/>
    </row>
    <row r="91" spans="1:25" s="1" customFormat="1" ht="9" customHeight="1">
      <c r="A91" s="244"/>
      <c r="B91" s="255"/>
      <c r="C91" s="255"/>
      <c r="D91" s="255"/>
      <c r="E91" s="255"/>
      <c r="F91" s="255"/>
      <c r="G91" s="236"/>
      <c r="H91" s="171"/>
      <c r="I91" s="172"/>
      <c r="K91" s="255"/>
      <c r="L91" s="255"/>
      <c r="M91" s="255"/>
      <c r="N91" s="255"/>
      <c r="O91" s="214"/>
      <c r="P91" s="255"/>
      <c r="Q91" s="255"/>
      <c r="R91" s="255"/>
      <c r="S91" s="255"/>
      <c r="T91" s="216"/>
      <c r="U91" s="68"/>
      <c r="V91" s="68"/>
      <c r="W91" s="68"/>
      <c r="X91" s="68"/>
      <c r="Y91" s="68"/>
    </row>
    <row r="92" spans="1:25" s="1" customFormat="1" ht="19.5">
      <c r="A92" s="234" t="s">
        <v>81</v>
      </c>
      <c r="B92" s="246" t="s">
        <v>188</v>
      </c>
      <c r="C92" s="246" t="s">
        <v>188</v>
      </c>
      <c r="D92" s="246">
        <v>0</v>
      </c>
      <c r="E92" s="246">
        <v>0</v>
      </c>
      <c r="F92" s="246">
        <v>0</v>
      </c>
      <c r="G92" s="236"/>
      <c r="H92" s="171" t="str">
        <f t="shared" ref="H92:H94" si="32">IF(ISERROR(F92/E92-1),"n/a",F92/E92-1)</f>
        <v>n/a</v>
      </c>
      <c r="I92" s="172" t="str">
        <f>IF(ISNUMBER(H92),IF(ABS(H92)&lt;0.1,"a","i"),"3")</f>
        <v>3</v>
      </c>
      <c r="K92" s="387" t="s">
        <v>188</v>
      </c>
      <c r="L92" s="387" t="s">
        <v>188</v>
      </c>
      <c r="M92" s="387">
        <v>0</v>
      </c>
      <c r="N92" s="387">
        <v>0</v>
      </c>
      <c r="O92" s="192"/>
      <c r="P92" s="382" t="str">
        <f t="shared" ref="P92:S94" si="33">IF(K92&lt;&gt;B92,"r","a")</f>
        <v>a</v>
      </c>
      <c r="Q92" s="382" t="str">
        <f t="shared" si="33"/>
        <v>a</v>
      </c>
      <c r="R92" s="382" t="str">
        <f t="shared" si="33"/>
        <v>a</v>
      </c>
      <c r="S92" s="382" t="str">
        <f t="shared" si="33"/>
        <v>a</v>
      </c>
      <c r="T92" s="68"/>
      <c r="U92" s="68"/>
      <c r="V92" s="68"/>
      <c r="W92" s="68"/>
      <c r="X92" s="68"/>
      <c r="Y92" s="68"/>
    </row>
    <row r="93" spans="1:25" s="1" customFormat="1" ht="19.5">
      <c r="A93" s="244" t="s">
        <v>82</v>
      </c>
      <c r="B93" s="246" t="s">
        <v>188</v>
      </c>
      <c r="C93" s="246" t="s">
        <v>188</v>
      </c>
      <c r="D93" s="246">
        <v>0</v>
      </c>
      <c r="E93" s="246">
        <v>0</v>
      </c>
      <c r="F93" s="246">
        <v>0</v>
      </c>
      <c r="G93" s="236"/>
      <c r="H93" s="171" t="str">
        <f t="shared" si="32"/>
        <v>n/a</v>
      </c>
      <c r="I93" s="172" t="str">
        <f>IF(ISNUMBER(H93),IF(ABS(H93)&lt;0.1,"a","i"),"3")</f>
        <v>3</v>
      </c>
      <c r="K93" s="387" t="s">
        <v>188</v>
      </c>
      <c r="L93" s="387" t="s">
        <v>188</v>
      </c>
      <c r="M93" s="387">
        <v>0</v>
      </c>
      <c r="N93" s="387">
        <v>0</v>
      </c>
      <c r="O93" s="192"/>
      <c r="P93" s="382" t="str">
        <f t="shared" si="33"/>
        <v>a</v>
      </c>
      <c r="Q93" s="382" t="str">
        <f t="shared" si="33"/>
        <v>a</v>
      </c>
      <c r="R93" s="382" t="str">
        <f t="shared" si="33"/>
        <v>a</v>
      </c>
      <c r="S93" s="382" t="str">
        <f t="shared" si="33"/>
        <v>a</v>
      </c>
      <c r="T93" s="68"/>
      <c r="U93" s="68"/>
      <c r="V93" s="68"/>
      <c r="W93" s="68"/>
      <c r="X93" s="68"/>
      <c r="Y93" s="68"/>
    </row>
    <row r="94" spans="1:25" s="1" customFormat="1" ht="19.5">
      <c r="A94" s="244" t="s">
        <v>83</v>
      </c>
      <c r="B94" s="246" t="s">
        <v>188</v>
      </c>
      <c r="C94" s="246" t="s">
        <v>188</v>
      </c>
      <c r="D94" s="246">
        <v>0</v>
      </c>
      <c r="E94" s="246">
        <v>0</v>
      </c>
      <c r="F94" s="246">
        <v>0</v>
      </c>
      <c r="G94" s="236"/>
      <c r="H94" s="171" t="str">
        <f t="shared" si="32"/>
        <v>n/a</v>
      </c>
      <c r="I94" s="172" t="str">
        <f>IF(ISNUMBER(H94),IF(ABS(H94)&lt;0.1,"a","i"),"3")</f>
        <v>3</v>
      </c>
      <c r="K94" s="387" t="s">
        <v>188</v>
      </c>
      <c r="L94" s="387" t="s">
        <v>188</v>
      </c>
      <c r="M94" s="387">
        <v>0</v>
      </c>
      <c r="N94" s="387">
        <v>0</v>
      </c>
      <c r="O94" s="192"/>
      <c r="P94" s="382" t="str">
        <f t="shared" si="33"/>
        <v>a</v>
      </c>
      <c r="Q94" s="382" t="str">
        <f t="shared" si="33"/>
        <v>a</v>
      </c>
      <c r="R94" s="382" t="str">
        <f t="shared" si="33"/>
        <v>a</v>
      </c>
      <c r="S94" s="382" t="str">
        <f t="shared" si="33"/>
        <v>a</v>
      </c>
      <c r="T94" s="68"/>
      <c r="U94" s="68"/>
      <c r="V94" s="68"/>
      <c r="W94" s="68"/>
      <c r="X94" s="68"/>
      <c r="Y94" s="68"/>
    </row>
    <row r="95" spans="1:25" s="1" customFormat="1" ht="9" customHeight="1">
      <c r="A95" s="244"/>
      <c r="B95" s="255"/>
      <c r="C95" s="255"/>
      <c r="D95" s="255"/>
      <c r="E95" s="255"/>
      <c r="F95" s="255"/>
      <c r="G95" s="236"/>
      <c r="H95" s="171"/>
      <c r="I95" s="172"/>
      <c r="K95" s="255"/>
      <c r="L95" s="255"/>
      <c r="M95" s="255"/>
      <c r="N95" s="255"/>
      <c r="O95" s="214"/>
      <c r="P95" s="255"/>
      <c r="Q95" s="255"/>
      <c r="R95" s="255"/>
      <c r="S95" s="255"/>
      <c r="T95" s="216"/>
      <c r="U95" s="68"/>
      <c r="V95" s="68"/>
      <c r="W95" s="68"/>
      <c r="X95" s="68"/>
      <c r="Y95" s="68"/>
    </row>
    <row r="96" spans="1:25" s="1" customFormat="1" ht="19.5">
      <c r="A96" s="234" t="s">
        <v>253</v>
      </c>
      <c r="B96" s="263" t="s">
        <v>188</v>
      </c>
      <c r="C96" s="263" t="s">
        <v>188</v>
      </c>
      <c r="D96" s="263">
        <v>28470</v>
      </c>
      <c r="E96" s="263">
        <v>28470</v>
      </c>
      <c r="F96" s="263">
        <v>28470</v>
      </c>
      <c r="G96" s="236"/>
      <c r="H96" s="171">
        <f t="shared" ref="H96:H98" si="34">IF(ISERROR(F96/E96-1),"n/a",F96/E96-1)</f>
        <v>0</v>
      </c>
      <c r="I96" s="172" t="str">
        <f>IF(ISNUMBER(H96),IF(ABS(H96)&lt;0.1,"a","i"),"3")</f>
        <v>a</v>
      </c>
      <c r="K96" s="399" t="s">
        <v>188</v>
      </c>
      <c r="L96" s="399" t="s">
        <v>188</v>
      </c>
      <c r="M96" s="399">
        <v>28470</v>
      </c>
      <c r="N96" s="399">
        <v>28470</v>
      </c>
      <c r="O96" s="192"/>
      <c r="P96" s="382" t="str">
        <f t="shared" ref="P96:S98" si="35">IF(K96&lt;&gt;B96,"r","a")</f>
        <v>a</v>
      </c>
      <c r="Q96" s="382" t="str">
        <f t="shared" si="35"/>
        <v>a</v>
      </c>
      <c r="R96" s="382" t="str">
        <f t="shared" si="35"/>
        <v>a</v>
      </c>
      <c r="S96" s="382" t="str">
        <f t="shared" si="35"/>
        <v>a</v>
      </c>
      <c r="T96" s="68"/>
      <c r="U96" s="68"/>
      <c r="V96" s="68"/>
      <c r="W96" s="68"/>
      <c r="X96" s="68"/>
      <c r="Y96" s="68"/>
    </row>
    <row r="97" spans="1:25" s="1" customFormat="1" ht="19.5">
      <c r="A97" s="244" t="s">
        <v>254</v>
      </c>
      <c r="B97" s="263" t="s">
        <v>188</v>
      </c>
      <c r="C97" s="263" t="s">
        <v>188</v>
      </c>
      <c r="D97" s="263">
        <v>28470</v>
      </c>
      <c r="E97" s="263">
        <v>28470</v>
      </c>
      <c r="F97" s="263">
        <v>28470</v>
      </c>
      <c r="G97" s="236"/>
      <c r="H97" s="171">
        <f t="shared" si="34"/>
        <v>0</v>
      </c>
      <c r="I97" s="172" t="str">
        <f>IF(ISNUMBER(H97),IF(ABS(H97)&lt;0.1,"a","i"),"3")</f>
        <v>a</v>
      </c>
      <c r="K97" s="399" t="s">
        <v>188</v>
      </c>
      <c r="L97" s="399" t="s">
        <v>188</v>
      </c>
      <c r="M97" s="399">
        <v>28470</v>
      </c>
      <c r="N97" s="399">
        <v>28470</v>
      </c>
      <c r="O97" s="192"/>
      <c r="P97" s="382" t="str">
        <f t="shared" si="35"/>
        <v>a</v>
      </c>
      <c r="Q97" s="382" t="str">
        <f t="shared" si="35"/>
        <v>a</v>
      </c>
      <c r="R97" s="382" t="str">
        <f t="shared" si="35"/>
        <v>a</v>
      </c>
      <c r="S97" s="382" t="str">
        <f t="shared" si="35"/>
        <v>a</v>
      </c>
      <c r="T97" s="68"/>
      <c r="U97" s="68"/>
      <c r="V97" s="68"/>
      <c r="W97" s="68"/>
      <c r="X97" s="68"/>
      <c r="Y97" s="68"/>
    </row>
    <row r="98" spans="1:25" s="1" customFormat="1" ht="19.5">
      <c r="A98" s="244" t="s">
        <v>255</v>
      </c>
      <c r="B98" s="263" t="s">
        <v>188</v>
      </c>
      <c r="C98" s="263" t="s">
        <v>188</v>
      </c>
      <c r="D98" s="263" t="s">
        <v>188</v>
      </c>
      <c r="E98" s="263" t="s">
        <v>188</v>
      </c>
      <c r="F98" s="263" t="s">
        <v>188</v>
      </c>
      <c r="G98" s="236"/>
      <c r="H98" s="171" t="str">
        <f t="shared" si="34"/>
        <v>n/a</v>
      </c>
      <c r="I98" s="172" t="str">
        <f>IF(ISNUMBER(H98),IF(ABS(H98)&lt;0.1,"a","i"),"3")</f>
        <v>3</v>
      </c>
      <c r="K98" s="399" t="s">
        <v>188</v>
      </c>
      <c r="L98" s="399" t="s">
        <v>188</v>
      </c>
      <c r="M98" s="399" t="s">
        <v>188</v>
      </c>
      <c r="N98" s="399" t="s">
        <v>188</v>
      </c>
      <c r="O98" s="192"/>
      <c r="P98" s="382" t="str">
        <f t="shared" si="35"/>
        <v>a</v>
      </c>
      <c r="Q98" s="382" t="str">
        <f t="shared" si="35"/>
        <v>a</v>
      </c>
      <c r="R98" s="382" t="str">
        <f t="shared" si="35"/>
        <v>a</v>
      </c>
      <c r="S98" s="382" t="str">
        <f t="shared" si="35"/>
        <v>a</v>
      </c>
      <c r="T98" s="68"/>
      <c r="U98" s="68"/>
      <c r="V98" s="68"/>
      <c r="W98" s="68"/>
      <c r="X98" s="68"/>
      <c r="Y98" s="68"/>
    </row>
    <row r="99" spans="1:25" s="1" customFormat="1" ht="9" customHeight="1">
      <c r="A99" s="244"/>
      <c r="B99" s="255"/>
      <c r="C99" s="255"/>
      <c r="D99" s="255"/>
      <c r="E99" s="255"/>
      <c r="F99" s="255"/>
      <c r="G99" s="236"/>
      <c r="H99" s="171"/>
      <c r="I99" s="172"/>
      <c r="K99" s="255"/>
      <c r="L99" s="255"/>
      <c r="M99" s="255"/>
      <c r="N99" s="255"/>
      <c r="O99" s="214"/>
      <c r="P99" s="255"/>
      <c r="Q99" s="255"/>
      <c r="R99" s="255"/>
      <c r="S99" s="255"/>
      <c r="T99" s="216"/>
      <c r="U99" s="68"/>
      <c r="V99" s="68"/>
      <c r="W99" s="68"/>
      <c r="X99" s="68"/>
      <c r="Y99" s="68"/>
    </row>
    <row r="100" spans="1:25" s="1" customFormat="1" ht="19.5">
      <c r="A100" s="234" t="s">
        <v>89</v>
      </c>
      <c r="B100" s="264" t="s">
        <v>188</v>
      </c>
      <c r="C100" s="264" t="s">
        <v>188</v>
      </c>
      <c r="D100" s="264" t="s">
        <v>188</v>
      </c>
      <c r="E100" s="264" t="s">
        <v>188</v>
      </c>
      <c r="F100" s="264" t="s">
        <v>188</v>
      </c>
      <c r="G100" s="236"/>
      <c r="H100" s="171" t="str">
        <f>IF(ISERROR(F100/E100-1),"n/a",F100/E100-1)</f>
        <v>n/a</v>
      </c>
      <c r="I100" s="172" t="str">
        <f>IF(ISNUMBER(H100),IF(ABS(H100)&lt;0.1,"a","i"),"3")</f>
        <v>3</v>
      </c>
      <c r="K100" s="400" t="s">
        <v>188</v>
      </c>
      <c r="L100" s="400" t="s">
        <v>188</v>
      </c>
      <c r="M100" s="400" t="s">
        <v>188</v>
      </c>
      <c r="N100" s="400" t="s">
        <v>188</v>
      </c>
      <c r="O100" s="192"/>
      <c r="P100" s="382" t="str">
        <f t="shared" ref="P100:S102" si="36">IF(K100&lt;&gt;B100,"r","a")</f>
        <v>a</v>
      </c>
      <c r="Q100" s="382" t="str">
        <f t="shared" si="36"/>
        <v>a</v>
      </c>
      <c r="R100" s="382" t="str">
        <f t="shared" si="36"/>
        <v>a</v>
      </c>
      <c r="S100" s="382" t="str">
        <f t="shared" si="36"/>
        <v>a</v>
      </c>
      <c r="T100" s="68"/>
      <c r="U100" s="68"/>
      <c r="V100" s="68"/>
      <c r="W100" s="68"/>
      <c r="X100" s="68"/>
      <c r="Y100" s="68"/>
    </row>
    <row r="101" spans="1:25" s="1" customFormat="1" ht="19.5">
      <c r="A101" s="244" t="s">
        <v>90</v>
      </c>
      <c r="B101" s="264" t="s">
        <v>188</v>
      </c>
      <c r="C101" s="264" t="s">
        <v>188</v>
      </c>
      <c r="D101" s="264" t="s">
        <v>188</v>
      </c>
      <c r="E101" s="264" t="s">
        <v>188</v>
      </c>
      <c r="F101" s="264" t="s">
        <v>188</v>
      </c>
      <c r="G101" s="236"/>
      <c r="H101" s="171" t="str">
        <f t="shared" ref="H101:H102" si="37">IF(ISERROR(F101/E101-1),"n/a",F101/E101-1)</f>
        <v>n/a</v>
      </c>
      <c r="I101" s="172" t="str">
        <f>IF(ISNUMBER(H101),IF(ABS(H101)&lt;0.1,"a","i"),"3")</f>
        <v>3</v>
      </c>
      <c r="K101" s="400" t="s">
        <v>188</v>
      </c>
      <c r="L101" s="400" t="s">
        <v>188</v>
      </c>
      <c r="M101" s="400" t="s">
        <v>188</v>
      </c>
      <c r="N101" s="400" t="s">
        <v>188</v>
      </c>
      <c r="O101" s="192"/>
      <c r="P101" s="382" t="str">
        <f t="shared" si="36"/>
        <v>a</v>
      </c>
      <c r="Q101" s="382" t="str">
        <f t="shared" si="36"/>
        <v>a</v>
      </c>
      <c r="R101" s="382" t="str">
        <f t="shared" si="36"/>
        <v>a</v>
      </c>
      <c r="S101" s="382" t="str">
        <f t="shared" si="36"/>
        <v>a</v>
      </c>
      <c r="T101" s="68"/>
      <c r="U101" s="68"/>
      <c r="V101" s="68"/>
      <c r="W101" s="68"/>
      <c r="X101" s="68"/>
      <c r="Y101" s="68"/>
    </row>
    <row r="102" spans="1:25" s="1" customFormat="1" ht="19.5">
      <c r="A102" s="244" t="s">
        <v>91</v>
      </c>
      <c r="B102" s="264" t="s">
        <v>188</v>
      </c>
      <c r="C102" s="264" t="s">
        <v>188</v>
      </c>
      <c r="D102" s="264" t="s">
        <v>188</v>
      </c>
      <c r="E102" s="264" t="s">
        <v>188</v>
      </c>
      <c r="F102" s="264" t="s">
        <v>188</v>
      </c>
      <c r="G102" s="236"/>
      <c r="H102" s="171" t="str">
        <f t="shared" si="37"/>
        <v>n/a</v>
      </c>
      <c r="I102" s="172" t="str">
        <f>IF(ISNUMBER(H102),IF(ABS(H102)&lt;0.1,"a","i"),"3")</f>
        <v>3</v>
      </c>
      <c r="K102" s="400" t="s">
        <v>188</v>
      </c>
      <c r="L102" s="400" t="s">
        <v>188</v>
      </c>
      <c r="M102" s="400" t="s">
        <v>188</v>
      </c>
      <c r="N102" s="400" t="s">
        <v>188</v>
      </c>
      <c r="O102" s="192"/>
      <c r="P102" s="382" t="str">
        <f t="shared" si="36"/>
        <v>a</v>
      </c>
      <c r="Q102" s="382" t="str">
        <f t="shared" si="36"/>
        <v>a</v>
      </c>
      <c r="R102" s="382" t="str">
        <f t="shared" si="36"/>
        <v>a</v>
      </c>
      <c r="S102" s="382" t="str">
        <f t="shared" si="36"/>
        <v>a</v>
      </c>
      <c r="T102" s="68"/>
      <c r="U102" s="68"/>
      <c r="V102" s="68"/>
      <c r="W102" s="68"/>
      <c r="X102" s="68"/>
      <c r="Y102" s="68"/>
    </row>
    <row r="103" spans="1:25" s="1" customFormat="1" ht="19.5">
      <c r="A103" s="244"/>
      <c r="B103" s="255"/>
      <c r="C103" s="255"/>
      <c r="D103" s="255"/>
      <c r="E103" s="255"/>
      <c r="F103" s="255"/>
      <c r="G103" s="236"/>
      <c r="H103" s="171"/>
      <c r="I103" s="172"/>
      <c r="K103" s="255"/>
      <c r="L103" s="255"/>
      <c r="M103" s="255"/>
      <c r="N103" s="255"/>
      <c r="O103" s="214"/>
      <c r="P103" s="255"/>
      <c r="Q103" s="255"/>
      <c r="R103" s="255"/>
      <c r="S103" s="255"/>
      <c r="T103" s="216"/>
      <c r="U103" s="68"/>
      <c r="V103" s="68"/>
      <c r="W103" s="68"/>
      <c r="X103" s="68"/>
      <c r="Y103" s="68"/>
    </row>
    <row r="104" spans="1:25" s="1" customFormat="1" ht="19.5">
      <c r="A104" s="234" t="s">
        <v>101</v>
      </c>
      <c r="B104" s="255"/>
      <c r="C104" s="255"/>
      <c r="D104" s="255"/>
      <c r="E104" s="255"/>
      <c r="F104" s="255"/>
      <c r="G104" s="236"/>
      <c r="H104" s="171"/>
      <c r="I104" s="172"/>
      <c r="K104" s="255"/>
      <c r="L104" s="255"/>
      <c r="M104" s="255"/>
      <c r="N104" s="255"/>
      <c r="O104" s="214"/>
      <c r="P104" s="255"/>
      <c r="Q104" s="255"/>
      <c r="R104" s="255"/>
      <c r="S104" s="255"/>
      <c r="T104" s="216"/>
      <c r="U104" s="68"/>
      <c r="V104" s="68"/>
      <c r="W104" s="68"/>
      <c r="X104" s="68"/>
      <c r="Y104" s="68"/>
    </row>
    <row r="105" spans="1:25" s="1" customFormat="1" ht="19.5">
      <c r="A105" s="244" t="s">
        <v>105</v>
      </c>
      <c r="B105" s="265" t="s">
        <v>188</v>
      </c>
      <c r="C105" s="265" t="s">
        <v>188</v>
      </c>
      <c r="D105" s="265">
        <v>1</v>
      </c>
      <c r="E105" s="265">
        <v>1</v>
      </c>
      <c r="F105" s="265">
        <v>1</v>
      </c>
      <c r="G105" s="236"/>
      <c r="H105" s="171">
        <f t="shared" ref="H105:H106" si="38">IF(ISERROR(F105/E105-1),"n/a",F105/E105-1)</f>
        <v>0</v>
      </c>
      <c r="I105" s="172" t="str">
        <f>IF(ISNUMBER(H105),IF(ABS(H105)&lt;0.1,"a","i"),"3")</f>
        <v>a</v>
      </c>
      <c r="K105" s="401" t="s">
        <v>188</v>
      </c>
      <c r="L105" s="401" t="s">
        <v>188</v>
      </c>
      <c r="M105" s="401">
        <v>1</v>
      </c>
      <c r="N105" s="401">
        <v>1</v>
      </c>
      <c r="O105" s="192"/>
      <c r="P105" s="382" t="str">
        <f t="shared" ref="P105:S106" si="39">IF(K105&lt;&gt;B105,"r","a")</f>
        <v>a</v>
      </c>
      <c r="Q105" s="382" t="str">
        <f t="shared" si="39"/>
        <v>a</v>
      </c>
      <c r="R105" s="382" t="str">
        <f t="shared" si="39"/>
        <v>a</v>
      </c>
      <c r="S105" s="382" t="str">
        <f t="shared" si="39"/>
        <v>a</v>
      </c>
      <c r="T105" s="68"/>
      <c r="U105" s="68"/>
      <c r="V105" s="68"/>
      <c r="W105" s="68"/>
      <c r="X105" s="68"/>
      <c r="Y105" s="68"/>
    </row>
    <row r="106" spans="1:25" s="1" customFormat="1" ht="19.5">
      <c r="A106" s="244" t="s">
        <v>110</v>
      </c>
      <c r="B106" s="265" t="s">
        <v>188</v>
      </c>
      <c r="C106" s="265" t="s">
        <v>188</v>
      </c>
      <c r="D106" s="265" t="s">
        <v>188</v>
      </c>
      <c r="E106" s="265" t="s">
        <v>188</v>
      </c>
      <c r="F106" s="265" t="s">
        <v>188</v>
      </c>
      <c r="G106" s="236"/>
      <c r="H106" s="171" t="str">
        <f t="shared" si="38"/>
        <v>n/a</v>
      </c>
      <c r="I106" s="172" t="str">
        <f>IF(ISNUMBER(H106),IF(ABS(H106)&lt;0.1,"a","i"),"3")</f>
        <v>3</v>
      </c>
      <c r="K106" s="401" t="s">
        <v>188</v>
      </c>
      <c r="L106" s="401" t="s">
        <v>188</v>
      </c>
      <c r="M106" s="401" t="s">
        <v>188</v>
      </c>
      <c r="N106" s="401" t="s">
        <v>188</v>
      </c>
      <c r="O106" s="192"/>
      <c r="P106" s="382" t="str">
        <f t="shared" si="39"/>
        <v>a</v>
      </c>
      <c r="Q106" s="382" t="str">
        <f t="shared" si="39"/>
        <v>a</v>
      </c>
      <c r="R106" s="382" t="str">
        <f t="shared" si="39"/>
        <v>a</v>
      </c>
      <c r="S106" s="382" t="str">
        <f t="shared" si="39"/>
        <v>a</v>
      </c>
      <c r="T106" s="68"/>
      <c r="U106" s="68"/>
      <c r="V106" s="68"/>
      <c r="W106" s="68"/>
      <c r="X106" s="68"/>
      <c r="Y106" s="68"/>
    </row>
    <row r="107" spans="1:25" s="1" customFormat="1" ht="9" customHeight="1">
      <c r="A107" s="244"/>
      <c r="B107" s="266"/>
      <c r="C107" s="266"/>
      <c r="D107" s="266"/>
      <c r="E107" s="266"/>
      <c r="F107" s="266"/>
      <c r="G107" s="236"/>
      <c r="H107" s="171"/>
      <c r="I107" s="172"/>
      <c r="K107" s="266"/>
      <c r="L107" s="266"/>
      <c r="M107" s="266"/>
      <c r="N107" s="266"/>
      <c r="O107" s="215"/>
      <c r="P107" s="266"/>
      <c r="Q107" s="266"/>
      <c r="R107" s="266"/>
      <c r="S107" s="266"/>
      <c r="T107" s="222"/>
      <c r="U107" s="68"/>
      <c r="V107" s="68"/>
      <c r="W107" s="68"/>
      <c r="X107" s="68"/>
      <c r="Y107" s="68"/>
    </row>
    <row r="108" spans="1:25" s="1" customFormat="1" ht="19.5">
      <c r="A108" s="244" t="s">
        <v>106</v>
      </c>
      <c r="B108" s="265" t="s">
        <v>188</v>
      </c>
      <c r="C108" s="265" t="s">
        <v>188</v>
      </c>
      <c r="D108" s="265">
        <v>1</v>
      </c>
      <c r="E108" s="265">
        <v>1</v>
      </c>
      <c r="F108" s="265">
        <v>1</v>
      </c>
      <c r="G108" s="236"/>
      <c r="H108" s="171">
        <f t="shared" ref="H108:H109" si="40">IF(ISERROR(F108/E108-1),"n/a",F108/E108-1)</f>
        <v>0</v>
      </c>
      <c r="I108" s="172" t="str">
        <f>IF(ISNUMBER(H108),IF(ABS(H108)&lt;0.1,"a","i"),"3")</f>
        <v>a</v>
      </c>
      <c r="K108" s="401" t="s">
        <v>188</v>
      </c>
      <c r="L108" s="401" t="s">
        <v>188</v>
      </c>
      <c r="M108" s="401">
        <v>1</v>
      </c>
      <c r="N108" s="401">
        <v>1</v>
      </c>
      <c r="O108" s="192"/>
      <c r="P108" s="382" t="str">
        <f t="shared" ref="P108:S109" si="41">IF(K108&lt;&gt;B108,"r","a")</f>
        <v>a</v>
      </c>
      <c r="Q108" s="382" t="str">
        <f t="shared" si="41"/>
        <v>a</v>
      </c>
      <c r="R108" s="382" t="str">
        <f t="shared" si="41"/>
        <v>a</v>
      </c>
      <c r="S108" s="382" t="str">
        <f t="shared" si="41"/>
        <v>a</v>
      </c>
      <c r="T108" s="68"/>
      <c r="U108" s="68"/>
      <c r="V108" s="68"/>
      <c r="W108" s="68"/>
      <c r="X108" s="68"/>
      <c r="Y108" s="68"/>
    </row>
    <row r="109" spans="1:25" s="1" customFormat="1" ht="19.5">
      <c r="A109" s="244" t="s">
        <v>111</v>
      </c>
      <c r="B109" s="265" t="s">
        <v>188</v>
      </c>
      <c r="C109" s="265" t="s">
        <v>188</v>
      </c>
      <c r="D109" s="265" t="s">
        <v>188</v>
      </c>
      <c r="E109" s="265" t="s">
        <v>188</v>
      </c>
      <c r="F109" s="265" t="s">
        <v>188</v>
      </c>
      <c r="G109" s="236"/>
      <c r="H109" s="171" t="str">
        <f t="shared" si="40"/>
        <v>n/a</v>
      </c>
      <c r="I109" s="172" t="str">
        <f>IF(ISNUMBER(H109),IF(ABS(H109)&lt;0.1,"a","i"),"3")</f>
        <v>3</v>
      </c>
      <c r="K109" s="401" t="s">
        <v>188</v>
      </c>
      <c r="L109" s="401" t="s">
        <v>188</v>
      </c>
      <c r="M109" s="401" t="s">
        <v>188</v>
      </c>
      <c r="N109" s="401" t="s">
        <v>188</v>
      </c>
      <c r="O109" s="192"/>
      <c r="P109" s="382" t="str">
        <f t="shared" si="41"/>
        <v>a</v>
      </c>
      <c r="Q109" s="382" t="str">
        <f t="shared" si="41"/>
        <v>a</v>
      </c>
      <c r="R109" s="382" t="str">
        <f t="shared" si="41"/>
        <v>a</v>
      </c>
      <c r="S109" s="382" t="str">
        <f t="shared" si="41"/>
        <v>a</v>
      </c>
      <c r="T109" s="68"/>
      <c r="U109" s="68"/>
      <c r="V109" s="68"/>
      <c r="W109" s="68"/>
      <c r="X109" s="68"/>
      <c r="Y109" s="68"/>
    </row>
    <row r="110" spans="1:25" s="1" customFormat="1" ht="9" customHeight="1">
      <c r="A110" s="244"/>
      <c r="B110" s="266"/>
      <c r="C110" s="266"/>
      <c r="D110" s="266"/>
      <c r="E110" s="266"/>
      <c r="F110" s="266"/>
      <c r="G110" s="236"/>
      <c r="H110" s="171"/>
      <c r="I110" s="172"/>
      <c r="K110" s="266"/>
      <c r="L110" s="266"/>
      <c r="M110" s="266"/>
      <c r="N110" s="266"/>
      <c r="O110" s="215"/>
      <c r="P110" s="266"/>
      <c r="Q110" s="266"/>
      <c r="R110" s="266"/>
      <c r="S110" s="266"/>
      <c r="T110" s="222"/>
      <c r="U110" s="223"/>
      <c r="V110" s="68"/>
      <c r="W110" s="68"/>
      <c r="X110" s="68"/>
      <c r="Y110" s="68"/>
    </row>
    <row r="111" spans="1:25" s="1" customFormat="1" ht="19.5">
      <c r="A111" s="244" t="s">
        <v>107</v>
      </c>
      <c r="B111" s="265" t="s">
        <v>188</v>
      </c>
      <c r="C111" s="265" t="s">
        <v>188</v>
      </c>
      <c r="D111" s="265">
        <v>1</v>
      </c>
      <c r="E111" s="265">
        <v>1</v>
      </c>
      <c r="F111" s="265">
        <v>1</v>
      </c>
      <c r="G111" s="236"/>
      <c r="H111" s="171">
        <f t="shared" ref="H111:H112" si="42">IF(ISERROR(F111/E111-1),"n/a",F111/E111-1)</f>
        <v>0</v>
      </c>
      <c r="I111" s="172" t="str">
        <f>IF(ISNUMBER(H111),IF(ABS(H111)&lt;0.1,"a","i"),"3")</f>
        <v>a</v>
      </c>
      <c r="K111" s="401" t="s">
        <v>188</v>
      </c>
      <c r="L111" s="401" t="s">
        <v>188</v>
      </c>
      <c r="M111" s="401">
        <v>1</v>
      </c>
      <c r="N111" s="401">
        <v>1</v>
      </c>
      <c r="O111" s="192"/>
      <c r="P111" s="382" t="str">
        <f t="shared" ref="P111:S112" si="43">IF(K111&lt;&gt;B111,"r","a")</f>
        <v>a</v>
      </c>
      <c r="Q111" s="382" t="str">
        <f t="shared" si="43"/>
        <v>a</v>
      </c>
      <c r="R111" s="382" t="str">
        <f t="shared" si="43"/>
        <v>a</v>
      </c>
      <c r="S111" s="382" t="str">
        <f t="shared" si="43"/>
        <v>a</v>
      </c>
      <c r="T111" s="68"/>
      <c r="U111" s="68"/>
      <c r="V111" s="68"/>
      <c r="W111" s="68"/>
      <c r="X111" s="68"/>
      <c r="Y111" s="68"/>
    </row>
    <row r="112" spans="1:25" s="1" customFormat="1" ht="19.5">
      <c r="A112" s="244" t="s">
        <v>112</v>
      </c>
      <c r="B112" s="265" t="s">
        <v>188</v>
      </c>
      <c r="C112" s="265" t="s">
        <v>188</v>
      </c>
      <c r="D112" s="265" t="s">
        <v>188</v>
      </c>
      <c r="E112" s="265" t="s">
        <v>188</v>
      </c>
      <c r="F112" s="265" t="s">
        <v>188</v>
      </c>
      <c r="G112" s="236"/>
      <c r="H112" s="171" t="str">
        <f t="shared" si="42"/>
        <v>n/a</v>
      </c>
      <c r="I112" s="172" t="str">
        <f>IF(ISNUMBER(H112),IF(ABS(H112)&lt;0.1,"a","i"),"3")</f>
        <v>3</v>
      </c>
      <c r="K112" s="401" t="s">
        <v>188</v>
      </c>
      <c r="L112" s="401" t="s">
        <v>188</v>
      </c>
      <c r="M112" s="401" t="s">
        <v>188</v>
      </c>
      <c r="N112" s="401" t="s">
        <v>188</v>
      </c>
      <c r="O112" s="192"/>
      <c r="P112" s="382" t="str">
        <f t="shared" si="43"/>
        <v>a</v>
      </c>
      <c r="Q112" s="382" t="str">
        <f t="shared" si="43"/>
        <v>a</v>
      </c>
      <c r="R112" s="382" t="str">
        <f t="shared" si="43"/>
        <v>a</v>
      </c>
      <c r="S112" s="382" t="str">
        <f t="shared" si="43"/>
        <v>a</v>
      </c>
      <c r="T112" s="68"/>
      <c r="U112" s="68"/>
      <c r="V112" s="68"/>
      <c r="W112" s="68"/>
      <c r="X112" s="68"/>
      <c r="Y112" s="68"/>
    </row>
    <row r="113" spans="1:25" s="1" customFormat="1" ht="9" customHeight="1">
      <c r="A113" s="244"/>
      <c r="B113" s="266"/>
      <c r="C113" s="266"/>
      <c r="D113" s="266"/>
      <c r="E113" s="266"/>
      <c r="F113" s="266"/>
      <c r="G113" s="236"/>
      <c r="H113" s="171"/>
      <c r="I113" s="172"/>
      <c r="K113" s="266"/>
      <c r="L113" s="266"/>
      <c r="M113" s="266"/>
      <c r="N113" s="266"/>
      <c r="O113" s="215"/>
      <c r="P113" s="266"/>
      <c r="Q113" s="266"/>
      <c r="R113" s="266"/>
      <c r="S113" s="266"/>
      <c r="T113" s="222"/>
      <c r="U113" s="223"/>
      <c r="V113" s="223"/>
      <c r="W113" s="68"/>
      <c r="X113" s="68"/>
      <c r="Y113" s="68"/>
    </row>
    <row r="114" spans="1:25" s="1" customFormat="1" ht="19.5">
      <c r="A114" s="244" t="s">
        <v>108</v>
      </c>
      <c r="B114" s="265" t="s">
        <v>188</v>
      </c>
      <c r="C114" s="265" t="s">
        <v>188</v>
      </c>
      <c r="D114" s="265">
        <v>1</v>
      </c>
      <c r="E114" s="265">
        <v>1</v>
      </c>
      <c r="F114" s="265">
        <v>1</v>
      </c>
      <c r="G114" s="236"/>
      <c r="H114" s="171">
        <f t="shared" ref="H114:H115" si="44">IF(ISERROR(F114/E114-1),"n/a",F114/E114-1)</f>
        <v>0</v>
      </c>
      <c r="I114" s="172" t="str">
        <f>IF(ISNUMBER(H114),IF(ABS(H114)&lt;0.1,"a","i"),"3")</f>
        <v>a</v>
      </c>
      <c r="K114" s="401" t="s">
        <v>188</v>
      </c>
      <c r="L114" s="401" t="s">
        <v>188</v>
      </c>
      <c r="M114" s="401">
        <v>1</v>
      </c>
      <c r="N114" s="401">
        <v>1</v>
      </c>
      <c r="O114" s="192"/>
      <c r="P114" s="382" t="str">
        <f t="shared" ref="P114:S115" si="45">IF(K114&lt;&gt;B114,"r","a")</f>
        <v>a</v>
      </c>
      <c r="Q114" s="382" t="str">
        <f t="shared" si="45"/>
        <v>a</v>
      </c>
      <c r="R114" s="382" t="str">
        <f t="shared" si="45"/>
        <v>a</v>
      </c>
      <c r="S114" s="382" t="str">
        <f t="shared" si="45"/>
        <v>a</v>
      </c>
      <c r="T114" s="68"/>
      <c r="U114" s="68"/>
      <c r="V114" s="68"/>
      <c r="W114" s="68"/>
      <c r="X114" s="68"/>
      <c r="Y114" s="68"/>
    </row>
    <row r="115" spans="1:25" s="1" customFormat="1" ht="19.5">
      <c r="A115" s="244" t="s">
        <v>113</v>
      </c>
      <c r="B115" s="265" t="s">
        <v>188</v>
      </c>
      <c r="C115" s="265" t="s">
        <v>188</v>
      </c>
      <c r="D115" s="265" t="s">
        <v>188</v>
      </c>
      <c r="E115" s="265" t="s">
        <v>188</v>
      </c>
      <c r="F115" s="265" t="s">
        <v>188</v>
      </c>
      <c r="G115" s="236"/>
      <c r="H115" s="171" t="str">
        <f t="shared" si="44"/>
        <v>n/a</v>
      </c>
      <c r="I115" s="172" t="str">
        <f>IF(ISNUMBER(H115),IF(ABS(H115)&lt;0.1,"a","i"),"3")</f>
        <v>3</v>
      </c>
      <c r="K115" s="401" t="s">
        <v>188</v>
      </c>
      <c r="L115" s="401" t="s">
        <v>188</v>
      </c>
      <c r="M115" s="401" t="s">
        <v>188</v>
      </c>
      <c r="N115" s="401" t="s">
        <v>188</v>
      </c>
      <c r="O115" s="192"/>
      <c r="P115" s="382" t="str">
        <f t="shared" si="45"/>
        <v>a</v>
      </c>
      <c r="Q115" s="382" t="str">
        <f t="shared" si="45"/>
        <v>a</v>
      </c>
      <c r="R115" s="382" t="str">
        <f t="shared" si="45"/>
        <v>a</v>
      </c>
      <c r="S115" s="382" t="str">
        <f t="shared" si="45"/>
        <v>a</v>
      </c>
      <c r="T115" s="68"/>
      <c r="U115" s="68"/>
      <c r="V115" s="68"/>
      <c r="W115" s="68"/>
      <c r="X115" s="68"/>
      <c r="Y115" s="68"/>
    </row>
    <row r="116" spans="1:25" s="1" customFormat="1" ht="9" customHeight="1">
      <c r="A116" s="244"/>
      <c r="B116" s="266"/>
      <c r="C116" s="266"/>
      <c r="D116" s="266"/>
      <c r="E116" s="266"/>
      <c r="F116" s="266"/>
      <c r="G116" s="236"/>
      <c r="H116" s="171"/>
      <c r="I116" s="172"/>
      <c r="K116" s="266"/>
      <c r="L116" s="266"/>
      <c r="M116" s="266"/>
      <c r="N116" s="266"/>
      <c r="O116" s="215"/>
      <c r="P116" s="266"/>
      <c r="Q116" s="266"/>
      <c r="R116" s="266"/>
      <c r="S116" s="266"/>
      <c r="T116" s="222"/>
      <c r="U116" s="223"/>
      <c r="V116" s="223"/>
      <c r="W116" s="68"/>
      <c r="X116" s="68"/>
      <c r="Y116" s="68"/>
    </row>
    <row r="117" spans="1:25" s="1" customFormat="1" ht="19.5">
      <c r="A117" s="244" t="s">
        <v>109</v>
      </c>
      <c r="B117" s="265" t="s">
        <v>188</v>
      </c>
      <c r="C117" s="265" t="s">
        <v>188</v>
      </c>
      <c r="D117" s="265">
        <v>1</v>
      </c>
      <c r="E117" s="265">
        <v>1</v>
      </c>
      <c r="F117" s="265" t="s">
        <v>188</v>
      </c>
      <c r="G117" s="236"/>
      <c r="H117" s="171" t="str">
        <f t="shared" ref="H117:H118" si="46">IF(ISERROR(F117/E117-1),"n/a",F117/E117-1)</f>
        <v>n/a</v>
      </c>
      <c r="I117" s="172" t="str">
        <f>IF(ISNUMBER(H117),IF(ABS(H117)&lt;0.1,"a","i"),"3")</f>
        <v>3</v>
      </c>
      <c r="K117" s="401" t="s">
        <v>188</v>
      </c>
      <c r="L117" s="401" t="s">
        <v>188</v>
      </c>
      <c r="M117" s="401">
        <v>1</v>
      </c>
      <c r="N117" s="401">
        <v>1</v>
      </c>
      <c r="O117" s="192"/>
      <c r="P117" s="382" t="str">
        <f t="shared" ref="P117:S118" si="47">IF(K117&lt;&gt;B117,"r","a")</f>
        <v>a</v>
      </c>
      <c r="Q117" s="382" t="str">
        <f t="shared" si="47"/>
        <v>a</v>
      </c>
      <c r="R117" s="382" t="str">
        <f t="shared" si="47"/>
        <v>a</v>
      </c>
      <c r="S117" s="382" t="str">
        <f t="shared" si="47"/>
        <v>a</v>
      </c>
      <c r="T117" s="68"/>
      <c r="U117" s="68"/>
      <c r="V117" s="68"/>
      <c r="W117" s="68"/>
      <c r="X117" s="68"/>
      <c r="Y117" s="68"/>
    </row>
    <row r="118" spans="1:25" s="1" customFormat="1" ht="19.5">
      <c r="A118" s="244" t="s">
        <v>114</v>
      </c>
      <c r="B118" s="265" t="s">
        <v>188</v>
      </c>
      <c r="C118" s="265" t="s">
        <v>188</v>
      </c>
      <c r="D118" s="265" t="s">
        <v>188</v>
      </c>
      <c r="E118" s="265" t="s">
        <v>188</v>
      </c>
      <c r="F118" s="265" t="s">
        <v>188</v>
      </c>
      <c r="G118" s="236"/>
      <c r="H118" s="171" t="str">
        <f t="shared" si="46"/>
        <v>n/a</v>
      </c>
      <c r="I118" s="172" t="str">
        <f>IF(ISNUMBER(H118),IF(ABS(H118)&lt;0.1,"a","i"),"3")</f>
        <v>3</v>
      </c>
      <c r="K118" s="401" t="s">
        <v>188</v>
      </c>
      <c r="L118" s="401" t="s">
        <v>188</v>
      </c>
      <c r="M118" s="401" t="s">
        <v>188</v>
      </c>
      <c r="N118" s="401" t="s">
        <v>188</v>
      </c>
      <c r="O118" s="192"/>
      <c r="P118" s="382" t="str">
        <f t="shared" si="47"/>
        <v>a</v>
      </c>
      <c r="Q118" s="382" t="str">
        <f t="shared" si="47"/>
        <v>a</v>
      </c>
      <c r="R118" s="382" t="str">
        <f t="shared" si="47"/>
        <v>a</v>
      </c>
      <c r="S118" s="382" t="str">
        <f t="shared" si="47"/>
        <v>a</v>
      </c>
      <c r="T118" s="68"/>
      <c r="U118" s="68"/>
      <c r="V118" s="68"/>
      <c r="W118" s="68"/>
      <c r="X118" s="68"/>
      <c r="Y118" s="68"/>
    </row>
    <row r="119" spans="1:25" s="1" customFormat="1" ht="19.5">
      <c r="A119" s="244"/>
      <c r="B119" s="255"/>
      <c r="C119" s="255"/>
      <c r="D119" s="255"/>
      <c r="E119" s="255"/>
      <c r="F119" s="255"/>
      <c r="G119" s="236"/>
      <c r="H119" s="171"/>
      <c r="I119" s="172"/>
      <c r="K119" s="255"/>
      <c r="L119" s="255"/>
      <c r="M119" s="255"/>
      <c r="N119" s="255"/>
      <c r="O119" s="214"/>
      <c r="P119" s="255"/>
      <c r="Q119" s="255"/>
      <c r="R119" s="255"/>
      <c r="S119" s="255"/>
      <c r="T119" s="68"/>
      <c r="U119" s="68"/>
      <c r="V119" s="68"/>
      <c r="W119" s="68"/>
      <c r="X119" s="68"/>
      <c r="Y119" s="68"/>
    </row>
    <row r="120" spans="1:25" s="1" customFormat="1" ht="19.5">
      <c r="A120" s="234" t="s">
        <v>115</v>
      </c>
      <c r="B120" s="255"/>
      <c r="C120" s="255"/>
      <c r="D120" s="255"/>
      <c r="E120" s="255"/>
      <c r="F120" s="255"/>
      <c r="G120" s="236"/>
      <c r="H120" s="171"/>
      <c r="I120" s="172"/>
      <c r="K120" s="255"/>
      <c r="L120" s="255"/>
      <c r="M120" s="255"/>
      <c r="N120" s="255"/>
      <c r="O120" s="214"/>
      <c r="P120" s="255"/>
      <c r="Q120" s="255"/>
      <c r="R120" s="255"/>
      <c r="S120" s="255"/>
      <c r="T120" s="68"/>
      <c r="U120" s="68"/>
      <c r="V120" s="68"/>
      <c r="W120" s="68"/>
      <c r="X120" s="68"/>
      <c r="Y120" s="68"/>
    </row>
    <row r="121" spans="1:25" s="1" customFormat="1" ht="19.5">
      <c r="A121" s="244" t="s">
        <v>105</v>
      </c>
      <c r="B121" s="265" t="s">
        <v>188</v>
      </c>
      <c r="C121" s="265" t="s">
        <v>188</v>
      </c>
      <c r="D121" s="265">
        <v>1</v>
      </c>
      <c r="E121" s="265">
        <v>1</v>
      </c>
      <c r="F121" s="265">
        <v>1</v>
      </c>
      <c r="G121" s="236"/>
      <c r="H121" s="171">
        <f t="shared" ref="H121:H122" si="48">IF(ISERROR(F121/E121-1),"n/a",F121/E121-1)</f>
        <v>0</v>
      </c>
      <c r="I121" s="172" t="str">
        <f>IF(ISNUMBER(H121),IF(ABS(H121)&lt;0.1,"a","i"),"3")</f>
        <v>a</v>
      </c>
      <c r="K121" s="401" t="s">
        <v>188</v>
      </c>
      <c r="L121" s="401" t="s">
        <v>188</v>
      </c>
      <c r="M121" s="401">
        <v>1</v>
      </c>
      <c r="N121" s="401">
        <v>1</v>
      </c>
      <c r="O121" s="192"/>
      <c r="P121" s="382" t="str">
        <f t="shared" ref="P121:S122" si="49">IF(K121&lt;&gt;B121,"r","a")</f>
        <v>a</v>
      </c>
      <c r="Q121" s="382" t="str">
        <f t="shared" si="49"/>
        <v>a</v>
      </c>
      <c r="R121" s="382" t="str">
        <f t="shared" si="49"/>
        <v>a</v>
      </c>
      <c r="S121" s="382" t="str">
        <f t="shared" si="49"/>
        <v>a</v>
      </c>
      <c r="T121" s="68"/>
      <c r="U121" s="68"/>
      <c r="V121" s="68"/>
      <c r="W121" s="68"/>
      <c r="X121" s="68"/>
      <c r="Y121" s="68"/>
    </row>
    <row r="122" spans="1:25" s="1" customFormat="1" ht="19.5">
      <c r="A122" s="244" t="s">
        <v>110</v>
      </c>
      <c r="B122" s="265" t="s">
        <v>188</v>
      </c>
      <c r="C122" s="265" t="s">
        <v>188</v>
      </c>
      <c r="D122" s="265" t="s">
        <v>188</v>
      </c>
      <c r="E122" s="265" t="s">
        <v>188</v>
      </c>
      <c r="F122" s="265" t="s">
        <v>188</v>
      </c>
      <c r="G122" s="236"/>
      <c r="H122" s="171" t="str">
        <f t="shared" si="48"/>
        <v>n/a</v>
      </c>
      <c r="I122" s="172" t="str">
        <f>IF(ISNUMBER(H122),IF(ABS(H122)&lt;0.1,"a","i"),"3")</f>
        <v>3</v>
      </c>
      <c r="K122" s="401" t="s">
        <v>188</v>
      </c>
      <c r="L122" s="401" t="s">
        <v>188</v>
      </c>
      <c r="M122" s="401" t="s">
        <v>188</v>
      </c>
      <c r="N122" s="401" t="s">
        <v>188</v>
      </c>
      <c r="O122" s="192"/>
      <c r="P122" s="382" t="str">
        <f t="shared" si="49"/>
        <v>a</v>
      </c>
      <c r="Q122" s="382" t="str">
        <f t="shared" si="49"/>
        <v>a</v>
      </c>
      <c r="R122" s="382" t="str">
        <f t="shared" si="49"/>
        <v>a</v>
      </c>
      <c r="S122" s="382" t="str">
        <f t="shared" si="49"/>
        <v>a</v>
      </c>
      <c r="T122" s="68"/>
      <c r="U122" s="68"/>
      <c r="V122" s="68"/>
      <c r="W122" s="68"/>
      <c r="X122" s="68"/>
      <c r="Y122" s="68"/>
    </row>
    <row r="123" spans="1:25" s="1" customFormat="1" ht="9" customHeight="1">
      <c r="A123" s="244"/>
      <c r="B123" s="255"/>
      <c r="C123" s="255"/>
      <c r="D123" s="255"/>
      <c r="E123" s="255"/>
      <c r="F123" s="255"/>
      <c r="G123" s="236"/>
      <c r="H123" s="171"/>
      <c r="I123" s="172"/>
      <c r="K123" s="255"/>
      <c r="L123" s="255"/>
      <c r="M123" s="255"/>
      <c r="N123" s="255"/>
      <c r="O123" s="214"/>
      <c r="P123" s="255"/>
      <c r="Q123" s="255"/>
      <c r="R123" s="255"/>
      <c r="S123" s="255"/>
      <c r="T123" s="68"/>
      <c r="U123" s="68"/>
      <c r="V123" s="68"/>
      <c r="W123" s="68"/>
      <c r="X123" s="68"/>
      <c r="Y123" s="68"/>
    </row>
    <row r="124" spans="1:25" s="1" customFormat="1" ht="19.5">
      <c r="A124" s="244" t="s">
        <v>116</v>
      </c>
      <c r="B124" s="265" t="s">
        <v>188</v>
      </c>
      <c r="C124" s="265" t="s">
        <v>188</v>
      </c>
      <c r="D124" s="265">
        <v>1</v>
      </c>
      <c r="E124" s="265">
        <v>1</v>
      </c>
      <c r="F124" s="265">
        <v>1</v>
      </c>
      <c r="G124" s="236"/>
      <c r="H124" s="171">
        <f t="shared" ref="H124:H125" si="50">IF(ISERROR(F124/E124-1),"n/a",F124/E124-1)</f>
        <v>0</v>
      </c>
      <c r="I124" s="172" t="str">
        <f>IF(ISNUMBER(H124),IF(ABS(H124)&lt;0.1,"a","i"),"3")</f>
        <v>a</v>
      </c>
      <c r="K124" s="401" t="s">
        <v>188</v>
      </c>
      <c r="L124" s="401" t="s">
        <v>188</v>
      </c>
      <c r="M124" s="401">
        <v>1</v>
      </c>
      <c r="N124" s="401">
        <v>1</v>
      </c>
      <c r="O124" s="192"/>
      <c r="P124" s="382" t="str">
        <f t="shared" ref="P124:S125" si="51">IF(K124&lt;&gt;B124,"r","a")</f>
        <v>a</v>
      </c>
      <c r="Q124" s="382" t="str">
        <f t="shared" si="51"/>
        <v>a</v>
      </c>
      <c r="R124" s="382" t="str">
        <f t="shared" si="51"/>
        <v>a</v>
      </c>
      <c r="S124" s="382" t="str">
        <f t="shared" si="51"/>
        <v>a</v>
      </c>
      <c r="T124" s="68"/>
      <c r="U124" s="68"/>
      <c r="V124" s="68"/>
      <c r="W124" s="68"/>
      <c r="X124" s="68"/>
      <c r="Y124" s="68"/>
    </row>
    <row r="125" spans="1:25" s="1" customFormat="1" ht="19.5">
      <c r="A125" s="244" t="s">
        <v>117</v>
      </c>
      <c r="B125" s="265" t="s">
        <v>188</v>
      </c>
      <c r="C125" s="265" t="s">
        <v>188</v>
      </c>
      <c r="D125" s="265" t="s">
        <v>188</v>
      </c>
      <c r="E125" s="265" t="s">
        <v>188</v>
      </c>
      <c r="F125" s="265" t="s">
        <v>188</v>
      </c>
      <c r="G125" s="236"/>
      <c r="H125" s="171" t="str">
        <f t="shared" si="50"/>
        <v>n/a</v>
      </c>
      <c r="I125" s="172" t="str">
        <f>IF(ISNUMBER(H125),IF(ABS(H125)&lt;0.1,"a","i"),"3")</f>
        <v>3</v>
      </c>
      <c r="K125" s="401" t="s">
        <v>188</v>
      </c>
      <c r="L125" s="401" t="s">
        <v>188</v>
      </c>
      <c r="M125" s="401" t="s">
        <v>188</v>
      </c>
      <c r="N125" s="401" t="s">
        <v>188</v>
      </c>
      <c r="O125" s="192"/>
      <c r="P125" s="382" t="str">
        <f t="shared" si="51"/>
        <v>a</v>
      </c>
      <c r="Q125" s="382" t="str">
        <f t="shared" si="51"/>
        <v>a</v>
      </c>
      <c r="R125" s="382" t="str">
        <f t="shared" si="51"/>
        <v>a</v>
      </c>
      <c r="S125" s="382" t="str">
        <f t="shared" si="51"/>
        <v>a</v>
      </c>
      <c r="T125" s="68"/>
      <c r="U125" s="68"/>
      <c r="V125" s="68"/>
      <c r="W125" s="68"/>
      <c r="X125" s="68"/>
      <c r="Y125" s="68"/>
    </row>
    <row r="126" spans="1:25" s="1" customFormat="1" ht="9" customHeight="1">
      <c r="A126" s="244"/>
      <c r="B126" s="255"/>
      <c r="C126" s="255"/>
      <c r="D126" s="255"/>
      <c r="E126" s="255"/>
      <c r="F126" s="255"/>
      <c r="G126" s="236"/>
      <c r="H126" s="171"/>
      <c r="I126" s="172"/>
      <c r="K126" s="255"/>
      <c r="L126" s="255"/>
      <c r="M126" s="255"/>
      <c r="N126" s="255"/>
      <c r="O126" s="214"/>
      <c r="P126" s="255"/>
      <c r="Q126" s="255"/>
      <c r="R126" s="255"/>
      <c r="S126" s="255"/>
      <c r="T126" s="216"/>
      <c r="U126" s="68"/>
      <c r="V126" s="68"/>
      <c r="W126" s="68"/>
      <c r="X126" s="68"/>
      <c r="Y126" s="68"/>
    </row>
    <row r="127" spans="1:25" s="1" customFormat="1" ht="19.5">
      <c r="A127" s="244" t="s">
        <v>108</v>
      </c>
      <c r="B127" s="265" t="s">
        <v>188</v>
      </c>
      <c r="C127" s="265" t="s">
        <v>188</v>
      </c>
      <c r="D127" s="265">
        <v>1</v>
      </c>
      <c r="E127" s="265">
        <v>1</v>
      </c>
      <c r="F127" s="265">
        <v>1</v>
      </c>
      <c r="G127" s="236"/>
      <c r="H127" s="171">
        <f t="shared" ref="H127:H128" si="52">IF(ISERROR(F127/E127-1),"n/a",F127/E127-1)</f>
        <v>0</v>
      </c>
      <c r="I127" s="172" t="str">
        <f>IF(ISNUMBER(H127),IF(ABS(H127)&lt;0.1,"a","i"),"3")</f>
        <v>a</v>
      </c>
      <c r="K127" s="401" t="s">
        <v>188</v>
      </c>
      <c r="L127" s="401" t="s">
        <v>188</v>
      </c>
      <c r="M127" s="401">
        <v>1</v>
      </c>
      <c r="N127" s="401">
        <v>1</v>
      </c>
      <c r="O127" s="192"/>
      <c r="P127" s="382" t="str">
        <f t="shared" ref="P127:S128" si="53">IF(K127&lt;&gt;B127,"r","a")</f>
        <v>a</v>
      </c>
      <c r="Q127" s="382" t="str">
        <f t="shared" si="53"/>
        <v>a</v>
      </c>
      <c r="R127" s="382" t="str">
        <f t="shared" si="53"/>
        <v>a</v>
      </c>
      <c r="S127" s="382" t="str">
        <f t="shared" si="53"/>
        <v>a</v>
      </c>
      <c r="T127" s="68"/>
      <c r="U127" s="68"/>
      <c r="V127" s="68"/>
      <c r="W127" s="68"/>
      <c r="X127" s="68"/>
      <c r="Y127" s="68"/>
    </row>
    <row r="128" spans="1:25" s="1" customFormat="1" ht="19.5">
      <c r="A128" s="244" t="s">
        <v>113</v>
      </c>
      <c r="B128" s="265" t="s">
        <v>188</v>
      </c>
      <c r="C128" s="265" t="s">
        <v>188</v>
      </c>
      <c r="D128" s="265" t="s">
        <v>188</v>
      </c>
      <c r="E128" s="265" t="s">
        <v>188</v>
      </c>
      <c r="F128" s="265" t="s">
        <v>188</v>
      </c>
      <c r="G128" s="236"/>
      <c r="H128" s="171" t="str">
        <f t="shared" si="52"/>
        <v>n/a</v>
      </c>
      <c r="I128" s="172" t="str">
        <f>IF(ISNUMBER(H128),IF(ABS(H128)&lt;0.1,"a","i"),"3")</f>
        <v>3</v>
      </c>
      <c r="K128" s="401" t="s">
        <v>188</v>
      </c>
      <c r="L128" s="401" t="s">
        <v>188</v>
      </c>
      <c r="M128" s="401" t="s">
        <v>188</v>
      </c>
      <c r="N128" s="401" t="s">
        <v>188</v>
      </c>
      <c r="O128" s="192"/>
      <c r="P128" s="382" t="str">
        <f t="shared" si="53"/>
        <v>a</v>
      </c>
      <c r="Q128" s="382" t="str">
        <f t="shared" si="53"/>
        <v>a</v>
      </c>
      <c r="R128" s="382" t="str">
        <f t="shared" si="53"/>
        <v>a</v>
      </c>
      <c r="S128" s="382" t="str">
        <f t="shared" si="53"/>
        <v>a</v>
      </c>
      <c r="T128" s="68"/>
      <c r="U128" s="68"/>
      <c r="V128" s="68"/>
      <c r="W128" s="68"/>
      <c r="X128" s="68"/>
      <c r="Y128" s="68"/>
    </row>
    <row r="129" spans="1:25" s="1" customFormat="1" ht="9" customHeight="1">
      <c r="A129" s="244"/>
      <c r="B129" s="255"/>
      <c r="C129" s="255"/>
      <c r="D129" s="255"/>
      <c r="E129" s="255"/>
      <c r="F129" s="255"/>
      <c r="G129" s="236"/>
      <c r="H129" s="171"/>
      <c r="I129" s="172"/>
      <c r="K129" s="255"/>
      <c r="L129" s="255"/>
      <c r="M129" s="255"/>
      <c r="N129" s="255"/>
      <c r="O129" s="214"/>
      <c r="P129" s="255"/>
      <c r="Q129" s="255"/>
      <c r="R129" s="255"/>
      <c r="S129" s="255"/>
      <c r="T129" s="216"/>
      <c r="U129" s="68"/>
      <c r="V129" s="68"/>
      <c r="W129" s="68"/>
      <c r="X129" s="68"/>
      <c r="Y129" s="68"/>
    </row>
    <row r="130" spans="1:25" s="1" customFormat="1" ht="19.5">
      <c r="A130" s="244" t="s">
        <v>109</v>
      </c>
      <c r="B130" s="265" t="s">
        <v>188</v>
      </c>
      <c r="C130" s="265" t="s">
        <v>188</v>
      </c>
      <c r="D130" s="265">
        <v>1</v>
      </c>
      <c r="E130" s="265">
        <v>1</v>
      </c>
      <c r="F130" s="265">
        <v>1</v>
      </c>
      <c r="G130" s="236"/>
      <c r="H130" s="171">
        <f t="shared" ref="H130:H131" si="54">IF(ISERROR(F130/E130-1),"n/a",F130/E130-1)</f>
        <v>0</v>
      </c>
      <c r="I130" s="172" t="str">
        <f>IF(ISNUMBER(H130),IF(ABS(H130)&lt;0.1,"a","i"),"3")</f>
        <v>a</v>
      </c>
      <c r="K130" s="401" t="s">
        <v>188</v>
      </c>
      <c r="L130" s="401" t="s">
        <v>188</v>
      </c>
      <c r="M130" s="401">
        <v>1</v>
      </c>
      <c r="N130" s="401">
        <v>1</v>
      </c>
      <c r="O130" s="192"/>
      <c r="P130" s="382" t="str">
        <f t="shared" ref="P130:S131" si="55">IF(K130&lt;&gt;B130,"r","a")</f>
        <v>a</v>
      </c>
      <c r="Q130" s="382" t="str">
        <f t="shared" si="55"/>
        <v>a</v>
      </c>
      <c r="R130" s="382" t="str">
        <f t="shared" si="55"/>
        <v>a</v>
      </c>
      <c r="S130" s="382" t="str">
        <f t="shared" si="55"/>
        <v>a</v>
      </c>
      <c r="T130" s="68"/>
      <c r="U130" s="68"/>
      <c r="V130" s="68"/>
      <c r="W130" s="68"/>
      <c r="X130" s="68"/>
      <c r="Y130" s="68"/>
    </row>
    <row r="131" spans="1:25" s="1" customFormat="1" ht="19.5">
      <c r="A131" s="244" t="s">
        <v>114</v>
      </c>
      <c r="B131" s="265" t="s">
        <v>188</v>
      </c>
      <c r="C131" s="265" t="s">
        <v>188</v>
      </c>
      <c r="D131" s="265" t="s">
        <v>188</v>
      </c>
      <c r="E131" s="265" t="s">
        <v>188</v>
      </c>
      <c r="F131" s="265" t="s">
        <v>188</v>
      </c>
      <c r="G131" s="236"/>
      <c r="H131" s="171" t="str">
        <f t="shared" si="54"/>
        <v>n/a</v>
      </c>
      <c r="I131" s="172" t="str">
        <f>IF(ISNUMBER(H131),IF(ABS(H131)&lt;0.1,"a","i"),"3")</f>
        <v>3</v>
      </c>
      <c r="K131" s="401" t="s">
        <v>188</v>
      </c>
      <c r="L131" s="401" t="s">
        <v>188</v>
      </c>
      <c r="M131" s="401" t="s">
        <v>188</v>
      </c>
      <c r="N131" s="401" t="s">
        <v>188</v>
      </c>
      <c r="O131" s="192"/>
      <c r="P131" s="382" t="str">
        <f t="shared" si="55"/>
        <v>a</v>
      </c>
      <c r="Q131" s="382" t="str">
        <f t="shared" si="55"/>
        <v>a</v>
      </c>
      <c r="R131" s="382" t="str">
        <f t="shared" si="55"/>
        <v>a</v>
      </c>
      <c r="S131" s="382" t="str">
        <f t="shared" si="55"/>
        <v>a</v>
      </c>
      <c r="T131" s="68"/>
      <c r="U131" s="68"/>
      <c r="V131" s="68"/>
      <c r="W131" s="68"/>
      <c r="X131" s="68"/>
      <c r="Y131" s="68"/>
    </row>
    <row r="132" spans="1:25" s="1" customFormat="1" ht="19.5">
      <c r="A132" s="244"/>
      <c r="B132" s="255"/>
      <c r="C132" s="255"/>
      <c r="D132" s="255"/>
      <c r="E132" s="255"/>
      <c r="F132" s="255"/>
      <c r="G132" s="236"/>
      <c r="H132" s="171"/>
      <c r="I132" s="172"/>
      <c r="K132" s="255"/>
      <c r="L132" s="255"/>
      <c r="M132" s="255"/>
      <c r="N132" s="255"/>
      <c r="O132" s="214"/>
      <c r="P132" s="255"/>
      <c r="Q132" s="255"/>
      <c r="R132" s="255"/>
      <c r="S132" s="255"/>
      <c r="T132" s="216"/>
      <c r="U132" s="68"/>
      <c r="V132" s="68"/>
      <c r="W132" s="68"/>
      <c r="X132" s="68"/>
      <c r="Y132" s="68"/>
    </row>
    <row r="133" spans="1:25" s="1" customFormat="1" ht="19.5">
      <c r="A133" s="234" t="s">
        <v>118</v>
      </c>
      <c r="B133" s="246" t="s">
        <v>188</v>
      </c>
      <c r="C133" s="246" t="s">
        <v>188</v>
      </c>
      <c r="D133" s="246">
        <v>2.44272</v>
      </c>
      <c r="E133" s="246">
        <v>3.0344570000000002</v>
      </c>
      <c r="F133" s="246">
        <v>2.6654360000000001</v>
      </c>
      <c r="G133" s="236"/>
      <c r="H133" s="171">
        <f>IF(ISERROR(F133/E133-1),"n/a",F133/E133-1)</f>
        <v>-0.12161022548680045</v>
      </c>
      <c r="I133" s="172" t="str">
        <f>IF(ISNUMBER(H133),IF(ABS(H133)&lt;0.1,"a","i"),"3")</f>
        <v>i</v>
      </c>
      <c r="K133" s="387" t="s">
        <v>188</v>
      </c>
      <c r="L133" s="387" t="s">
        <v>188</v>
      </c>
      <c r="M133" s="387">
        <v>2.44272</v>
      </c>
      <c r="N133" s="387">
        <v>3.0344570000000002</v>
      </c>
      <c r="O133" s="192"/>
      <c r="P133" s="382" t="str">
        <f>IF(K133&lt;&gt;B133,"r","a")</f>
        <v>a</v>
      </c>
      <c r="Q133" s="382" t="str">
        <f>IF(L133&lt;&gt;C133,"r","a")</f>
        <v>a</v>
      </c>
      <c r="R133" s="382" t="str">
        <f>IF(M133&lt;&gt;D133,"r","a")</f>
        <v>a</v>
      </c>
      <c r="S133" s="382" t="str">
        <f>IF(N133&lt;&gt;E133,"r","a")</f>
        <v>a</v>
      </c>
      <c r="T133" s="68"/>
      <c r="U133" s="68"/>
      <c r="V133" s="68"/>
      <c r="W133" s="68"/>
      <c r="X133" s="68"/>
      <c r="Y133" s="68"/>
    </row>
    <row r="134" spans="1:25" s="1" customFormat="1" ht="9" customHeight="1">
      <c r="A134" s="244"/>
      <c r="B134" s="255"/>
      <c r="C134" s="255"/>
      <c r="D134" s="255"/>
      <c r="E134" s="255"/>
      <c r="F134" s="255"/>
      <c r="G134" s="236"/>
      <c r="H134" s="171"/>
      <c r="I134" s="172"/>
      <c r="K134" s="255"/>
      <c r="L134" s="255"/>
      <c r="M134" s="255"/>
      <c r="N134" s="255"/>
      <c r="O134" s="214"/>
      <c r="P134" s="255"/>
      <c r="Q134" s="255"/>
      <c r="R134" s="255"/>
      <c r="S134" s="255"/>
      <c r="T134" s="216"/>
      <c r="U134" s="221"/>
      <c r="V134" s="221"/>
      <c r="W134" s="221"/>
      <c r="X134" s="68"/>
      <c r="Y134" s="68"/>
    </row>
    <row r="135" spans="1:25" s="1" customFormat="1" ht="19.5">
      <c r="A135" s="234" t="s">
        <v>119</v>
      </c>
      <c r="B135" s="246" t="s">
        <v>188</v>
      </c>
      <c r="C135" s="246" t="s">
        <v>188</v>
      </c>
      <c r="D135" s="246">
        <v>1.6431309999999999</v>
      </c>
      <c r="E135" s="246">
        <v>1.6298440000000001</v>
      </c>
      <c r="F135" s="257">
        <v>1.7528360000000001</v>
      </c>
      <c r="G135" s="236"/>
      <c r="H135" s="171">
        <f t="shared" ref="H135:H137" si="56">IF(ISERROR(F135/E135-1),"n/a",F135/E135-1)</f>
        <v>7.5462436895801011E-2</v>
      </c>
      <c r="I135" s="172" t="str">
        <f>IF(ISNUMBER(H135),IF(ABS(H135)&lt;0.1,"a","i"),"3")</f>
        <v>a</v>
      </c>
      <c r="K135" s="387" t="s">
        <v>188</v>
      </c>
      <c r="L135" s="387" t="s">
        <v>188</v>
      </c>
      <c r="M135" s="387">
        <v>1.6431309999999999</v>
      </c>
      <c r="N135" s="387">
        <v>1.6298439999999998</v>
      </c>
      <c r="O135" s="192"/>
      <c r="P135" s="382" t="str">
        <f t="shared" ref="P135:S137" si="57">IF(K135&lt;&gt;B135,"r","a")</f>
        <v>a</v>
      </c>
      <c r="Q135" s="382" t="str">
        <f t="shared" si="57"/>
        <v>a</v>
      </c>
      <c r="R135" s="382" t="str">
        <f t="shared" si="57"/>
        <v>a</v>
      </c>
      <c r="S135" s="382" t="str">
        <f t="shared" si="57"/>
        <v>a</v>
      </c>
      <c r="T135" s="68"/>
      <c r="U135" s="68"/>
      <c r="V135" s="68"/>
      <c r="W135" s="68"/>
      <c r="X135" s="68"/>
      <c r="Y135" s="68"/>
    </row>
    <row r="136" spans="1:25" s="1" customFormat="1" ht="19.5">
      <c r="A136" s="244" t="s">
        <v>122</v>
      </c>
      <c r="B136" s="246" t="s">
        <v>188</v>
      </c>
      <c r="C136" s="246" t="s">
        <v>188</v>
      </c>
      <c r="D136" s="246">
        <v>0.24313100000000001</v>
      </c>
      <c r="E136" s="246">
        <v>0.22984399999999999</v>
      </c>
      <c r="F136" s="246">
        <v>0.25070999999999999</v>
      </c>
      <c r="G136" s="236"/>
      <c r="H136" s="171">
        <f t="shared" si="56"/>
        <v>9.0783313899862605E-2</v>
      </c>
      <c r="I136" s="172" t="str">
        <f>IF(ISNUMBER(H136),IF(ABS(H136)&lt;0.1,"a","i"),"3")</f>
        <v>a</v>
      </c>
      <c r="K136" s="387" t="s">
        <v>188</v>
      </c>
      <c r="L136" s="387" t="s">
        <v>188</v>
      </c>
      <c r="M136" s="387">
        <v>0.24313100000000001</v>
      </c>
      <c r="N136" s="387">
        <v>0.22984399999999999</v>
      </c>
      <c r="O136" s="192"/>
      <c r="P136" s="382" t="str">
        <f t="shared" si="57"/>
        <v>a</v>
      </c>
      <c r="Q136" s="382" t="str">
        <f t="shared" si="57"/>
        <v>a</v>
      </c>
      <c r="R136" s="382" t="str">
        <f t="shared" si="57"/>
        <v>a</v>
      </c>
      <c r="S136" s="382" t="str">
        <f t="shared" si="57"/>
        <v>a</v>
      </c>
      <c r="T136" s="68"/>
      <c r="U136" s="68"/>
      <c r="V136" s="68"/>
      <c r="W136" s="68"/>
      <c r="X136" s="68"/>
      <c r="Y136" s="68"/>
    </row>
    <row r="137" spans="1:25" s="1" customFormat="1" ht="19.5">
      <c r="A137" s="244" t="s">
        <v>123</v>
      </c>
      <c r="B137" s="246" t="s">
        <v>188</v>
      </c>
      <c r="C137" s="246" t="s">
        <v>188</v>
      </c>
      <c r="D137" s="246">
        <v>1.4</v>
      </c>
      <c r="E137" s="246">
        <v>1.4</v>
      </c>
      <c r="F137" s="246">
        <v>1.5021260000000001</v>
      </c>
      <c r="G137" s="236"/>
      <c r="H137" s="171">
        <f t="shared" si="56"/>
        <v>7.2947142857142877E-2</v>
      </c>
      <c r="I137" s="172" t="str">
        <f>IF(ISNUMBER(H137),IF(ABS(H137)&lt;0.1,"a","i"),"3")</f>
        <v>a</v>
      </c>
      <c r="K137" s="387" t="s">
        <v>188</v>
      </c>
      <c r="L137" s="387" t="s">
        <v>188</v>
      </c>
      <c r="M137" s="387">
        <v>1.4</v>
      </c>
      <c r="N137" s="387">
        <v>1.4</v>
      </c>
      <c r="O137" s="192"/>
      <c r="P137" s="382" t="str">
        <f t="shared" si="57"/>
        <v>a</v>
      </c>
      <c r="Q137" s="382" t="str">
        <f t="shared" si="57"/>
        <v>a</v>
      </c>
      <c r="R137" s="382" t="str">
        <f t="shared" si="57"/>
        <v>a</v>
      </c>
      <c r="S137" s="382" t="str">
        <f t="shared" si="57"/>
        <v>a</v>
      </c>
      <c r="T137" s="68"/>
      <c r="U137" s="68"/>
      <c r="V137" s="68"/>
      <c r="W137" s="68"/>
      <c r="X137" s="68"/>
      <c r="Y137" s="68"/>
    </row>
    <row r="138" spans="1:25" s="1" customFormat="1" ht="9" customHeight="1">
      <c r="A138" s="244"/>
      <c r="B138" s="255"/>
      <c r="C138" s="255"/>
      <c r="D138" s="255"/>
      <c r="E138" s="255"/>
      <c r="F138" s="255"/>
      <c r="G138" s="236"/>
      <c r="H138" s="171"/>
      <c r="I138" s="172"/>
      <c r="K138" s="255"/>
      <c r="L138" s="255"/>
      <c r="M138" s="255"/>
      <c r="N138" s="255"/>
      <c r="O138" s="214"/>
      <c r="P138" s="255"/>
      <c r="Q138" s="255"/>
      <c r="R138" s="255"/>
      <c r="S138" s="255"/>
      <c r="T138" s="216"/>
      <c r="U138" s="221"/>
      <c r="V138" s="68"/>
      <c r="W138" s="68"/>
      <c r="X138" s="68"/>
      <c r="Y138" s="68"/>
    </row>
    <row r="139" spans="1:25" s="1" customFormat="1" ht="19.5">
      <c r="A139" s="234" t="s">
        <v>120</v>
      </c>
      <c r="B139" s="246" t="s">
        <v>188</v>
      </c>
      <c r="C139" s="246" t="s">
        <v>188</v>
      </c>
      <c r="D139" s="246">
        <v>1.6431309999999999</v>
      </c>
      <c r="E139" s="246">
        <v>1.6298439999999998</v>
      </c>
      <c r="F139" s="246">
        <v>1.7528360000000001</v>
      </c>
      <c r="G139" s="236"/>
      <c r="H139" s="171">
        <f t="shared" ref="H139:H141" si="58">IF(ISERROR(F139/E139-1),"n/a",F139/E139-1)</f>
        <v>7.5462436895801233E-2</v>
      </c>
      <c r="I139" s="172" t="str">
        <f>IF(ISNUMBER(H139),IF(ABS(H139)&lt;0.1,"a","i"),"3")</f>
        <v>a</v>
      </c>
      <c r="K139" s="387" t="s">
        <v>188</v>
      </c>
      <c r="L139" s="387" t="s">
        <v>188</v>
      </c>
      <c r="M139" s="387">
        <v>1.6431309999999999</v>
      </c>
      <c r="N139" s="387">
        <v>1.6298439999999998</v>
      </c>
      <c r="O139" s="192"/>
      <c r="P139" s="382" t="str">
        <f t="shared" ref="P139:S141" si="59">IF(K139&lt;&gt;B139,"r","a")</f>
        <v>a</v>
      </c>
      <c r="Q139" s="382" t="str">
        <f t="shared" si="59"/>
        <v>a</v>
      </c>
      <c r="R139" s="382" t="str">
        <f t="shared" si="59"/>
        <v>a</v>
      </c>
      <c r="S139" s="382" t="str">
        <f t="shared" si="59"/>
        <v>a</v>
      </c>
      <c r="T139" s="68"/>
      <c r="U139" s="68"/>
      <c r="V139" s="68"/>
      <c r="W139" s="68"/>
      <c r="X139" s="68"/>
      <c r="Y139" s="68"/>
    </row>
    <row r="140" spans="1:25" s="1" customFormat="1" ht="19.5">
      <c r="A140" s="244" t="s">
        <v>121</v>
      </c>
      <c r="B140" s="246" t="s">
        <v>188</v>
      </c>
      <c r="C140" s="246" t="s">
        <v>188</v>
      </c>
      <c r="D140" s="246">
        <v>0.24313100000000001</v>
      </c>
      <c r="E140" s="246">
        <v>0.22984399999999999</v>
      </c>
      <c r="F140" s="246">
        <v>0.25070999999999999</v>
      </c>
      <c r="G140" s="236"/>
      <c r="H140" s="171">
        <f t="shared" si="58"/>
        <v>9.0783313899862605E-2</v>
      </c>
      <c r="I140" s="172" t="str">
        <f>IF(ISNUMBER(H140),IF(ABS(H140)&lt;0.1,"a","i"),"3")</f>
        <v>a</v>
      </c>
      <c r="K140" s="387" t="s">
        <v>188</v>
      </c>
      <c r="L140" s="387" t="s">
        <v>188</v>
      </c>
      <c r="M140" s="387">
        <v>0.24313100000000001</v>
      </c>
      <c r="N140" s="387">
        <v>0.22984399999999999</v>
      </c>
      <c r="O140" s="192"/>
      <c r="P140" s="382" t="str">
        <f t="shared" si="59"/>
        <v>a</v>
      </c>
      <c r="Q140" s="382" t="str">
        <f t="shared" si="59"/>
        <v>a</v>
      </c>
      <c r="R140" s="382" t="str">
        <f t="shared" si="59"/>
        <v>a</v>
      </c>
      <c r="S140" s="382" t="str">
        <f t="shared" si="59"/>
        <v>a</v>
      </c>
      <c r="T140" s="68"/>
      <c r="U140" s="68"/>
      <c r="V140" s="68"/>
      <c r="W140" s="68"/>
      <c r="X140" s="68"/>
      <c r="Y140" s="68"/>
    </row>
    <row r="141" spans="1:25" s="1" customFormat="1" ht="19.5">
      <c r="A141" s="244" t="s">
        <v>124</v>
      </c>
      <c r="B141" s="246" t="s">
        <v>188</v>
      </c>
      <c r="C141" s="246" t="s">
        <v>188</v>
      </c>
      <c r="D141" s="246">
        <v>1.4</v>
      </c>
      <c r="E141" s="246">
        <v>1.4</v>
      </c>
      <c r="F141" s="257">
        <v>1.5021260000000001</v>
      </c>
      <c r="G141" s="236"/>
      <c r="H141" s="171">
        <f t="shared" si="58"/>
        <v>7.2947142857142877E-2</v>
      </c>
      <c r="I141" s="172" t="str">
        <f>IF(ISNUMBER(H141),IF(ABS(H141)&lt;0.1,"a","i"),"3")</f>
        <v>a</v>
      </c>
      <c r="K141" s="387" t="s">
        <v>188</v>
      </c>
      <c r="L141" s="387" t="s">
        <v>188</v>
      </c>
      <c r="M141" s="387">
        <v>1.4</v>
      </c>
      <c r="N141" s="387">
        <v>1.4</v>
      </c>
      <c r="O141" s="192"/>
      <c r="P141" s="382" t="str">
        <f t="shared" si="59"/>
        <v>a</v>
      </c>
      <c r="Q141" s="382" t="str">
        <f t="shared" si="59"/>
        <v>a</v>
      </c>
      <c r="R141" s="382" t="str">
        <f t="shared" si="59"/>
        <v>a</v>
      </c>
      <c r="S141" s="382" t="str">
        <f t="shared" si="59"/>
        <v>a</v>
      </c>
      <c r="T141" s="68"/>
      <c r="U141" s="68"/>
      <c r="V141" s="68"/>
      <c r="W141" s="68"/>
      <c r="X141" s="68"/>
      <c r="Y141" s="68"/>
    </row>
    <row r="142" spans="1:25" s="1" customFormat="1" ht="9" customHeight="1">
      <c r="A142" s="244"/>
      <c r="B142" s="255"/>
      <c r="C142" s="255"/>
      <c r="D142" s="255"/>
      <c r="E142" s="255"/>
      <c r="F142" s="255"/>
      <c r="G142" s="236"/>
      <c r="H142" s="171"/>
      <c r="I142" s="172"/>
      <c r="K142" s="255"/>
      <c r="L142" s="255"/>
      <c r="M142" s="255"/>
      <c r="N142" s="255"/>
      <c r="O142" s="214"/>
      <c r="P142" s="255"/>
      <c r="Q142" s="255"/>
      <c r="R142" s="255"/>
      <c r="S142" s="255"/>
      <c r="T142" s="216"/>
      <c r="U142" s="68"/>
      <c r="V142" s="68"/>
      <c r="W142" s="68"/>
      <c r="X142" s="68"/>
      <c r="Y142" s="68"/>
    </row>
    <row r="143" spans="1:25" s="1" customFormat="1" ht="19.5">
      <c r="A143" s="234" t="s">
        <v>125</v>
      </c>
      <c r="B143" s="246" t="s">
        <v>188</v>
      </c>
      <c r="C143" s="246" t="s">
        <v>188</v>
      </c>
      <c r="D143" s="246">
        <v>0</v>
      </c>
      <c r="E143" s="246">
        <v>0</v>
      </c>
      <c r="F143" s="246">
        <v>0</v>
      </c>
      <c r="G143" s="236"/>
      <c r="H143" s="171" t="str">
        <f t="shared" ref="H143:H145" si="60">IF(ISERROR(F143/E143-1),"n/a",F143/E143-1)</f>
        <v>n/a</v>
      </c>
      <c r="I143" s="172" t="str">
        <f>IF(ISNUMBER(H143),IF(ABS(H143)&lt;0.1,"a","i"),"3")</f>
        <v>3</v>
      </c>
      <c r="K143" s="387" t="s">
        <v>188</v>
      </c>
      <c r="L143" s="387" t="s">
        <v>188</v>
      </c>
      <c r="M143" s="387">
        <v>0</v>
      </c>
      <c r="N143" s="387">
        <v>0</v>
      </c>
      <c r="O143" s="192"/>
      <c r="P143" s="382" t="str">
        <f t="shared" ref="P143:S145" si="61">IF(K143&lt;&gt;B143,"r","a")</f>
        <v>a</v>
      </c>
      <c r="Q143" s="382" t="str">
        <f t="shared" si="61"/>
        <v>a</v>
      </c>
      <c r="R143" s="382" t="str">
        <f t="shared" si="61"/>
        <v>a</v>
      </c>
      <c r="S143" s="382" t="str">
        <f t="shared" si="61"/>
        <v>a</v>
      </c>
      <c r="T143" s="68"/>
      <c r="U143" s="68"/>
      <c r="V143" s="68"/>
      <c r="W143" s="68"/>
      <c r="X143" s="68"/>
      <c r="Y143" s="68"/>
    </row>
    <row r="144" spans="1:25" s="1" customFormat="1" ht="19.5">
      <c r="A144" s="244" t="s">
        <v>121</v>
      </c>
      <c r="B144" s="246" t="s">
        <v>188</v>
      </c>
      <c r="C144" s="246" t="s">
        <v>188</v>
      </c>
      <c r="D144" s="246">
        <v>0</v>
      </c>
      <c r="E144" s="246">
        <v>0</v>
      </c>
      <c r="F144" s="246">
        <v>0</v>
      </c>
      <c r="G144" s="236"/>
      <c r="H144" s="171" t="str">
        <f t="shared" si="60"/>
        <v>n/a</v>
      </c>
      <c r="I144" s="172" t="str">
        <f>IF(ISNUMBER(H144),IF(ABS(H144)&lt;0.1,"a","i"),"3")</f>
        <v>3</v>
      </c>
      <c r="K144" s="387" t="s">
        <v>188</v>
      </c>
      <c r="L144" s="387" t="s">
        <v>188</v>
      </c>
      <c r="M144" s="387">
        <v>0</v>
      </c>
      <c r="N144" s="387">
        <v>0</v>
      </c>
      <c r="O144" s="192"/>
      <c r="P144" s="382" t="str">
        <f t="shared" si="61"/>
        <v>a</v>
      </c>
      <c r="Q144" s="382" t="str">
        <f t="shared" si="61"/>
        <v>a</v>
      </c>
      <c r="R144" s="382" t="str">
        <f t="shared" si="61"/>
        <v>a</v>
      </c>
      <c r="S144" s="382" t="str">
        <f t="shared" si="61"/>
        <v>a</v>
      </c>
      <c r="T144" s="68"/>
      <c r="U144" s="68"/>
      <c r="V144" s="68"/>
      <c r="W144" s="68"/>
      <c r="X144" s="68"/>
      <c r="Y144" s="68"/>
    </row>
    <row r="145" spans="1:25" s="1" customFormat="1" ht="19.5">
      <c r="A145" s="244" t="s">
        <v>124</v>
      </c>
      <c r="B145" s="246" t="s">
        <v>188</v>
      </c>
      <c r="C145" s="246" t="s">
        <v>188</v>
      </c>
      <c r="D145" s="246">
        <v>0</v>
      </c>
      <c r="E145" s="246">
        <v>0</v>
      </c>
      <c r="F145" s="246">
        <v>0</v>
      </c>
      <c r="G145" s="236"/>
      <c r="H145" s="171" t="str">
        <f t="shared" si="60"/>
        <v>n/a</v>
      </c>
      <c r="I145" s="172" t="str">
        <f>IF(ISNUMBER(H145),IF(ABS(H145)&lt;0.1,"a","i"),"3")</f>
        <v>3</v>
      </c>
      <c r="K145" s="387" t="s">
        <v>188</v>
      </c>
      <c r="L145" s="387" t="s">
        <v>188</v>
      </c>
      <c r="M145" s="387">
        <v>0</v>
      </c>
      <c r="N145" s="387">
        <v>0</v>
      </c>
      <c r="O145" s="192"/>
      <c r="P145" s="382" t="str">
        <f t="shared" si="61"/>
        <v>a</v>
      </c>
      <c r="Q145" s="382" t="str">
        <f t="shared" si="61"/>
        <v>a</v>
      </c>
      <c r="R145" s="382" t="str">
        <f t="shared" si="61"/>
        <v>a</v>
      </c>
      <c r="S145" s="382" t="str">
        <f t="shared" si="61"/>
        <v>a</v>
      </c>
      <c r="T145" s="68"/>
      <c r="U145" s="68"/>
      <c r="V145" s="68"/>
      <c r="W145" s="68"/>
      <c r="X145" s="68"/>
      <c r="Y145" s="68"/>
    </row>
    <row r="146" spans="1:25" s="1" customFormat="1" ht="19.5">
      <c r="A146" s="244"/>
      <c r="B146" s="267"/>
      <c r="C146" s="267"/>
      <c r="D146" s="267"/>
      <c r="E146" s="267"/>
      <c r="F146" s="267"/>
      <c r="G146" s="268"/>
      <c r="H146" s="269"/>
      <c r="I146" s="270"/>
      <c r="K146" s="267"/>
      <c r="L146" s="267"/>
      <c r="M146" s="267"/>
      <c r="N146" s="267"/>
      <c r="O146" s="216"/>
      <c r="P146" s="267"/>
      <c r="Q146" s="267"/>
      <c r="R146" s="267"/>
      <c r="S146" s="267"/>
      <c r="T146" s="216"/>
      <c r="U146" s="221"/>
      <c r="V146" s="68"/>
      <c r="W146" s="68"/>
      <c r="X146" s="68"/>
      <c r="Y146" s="68"/>
    </row>
    <row r="147" spans="1:25" s="1" customFormat="1" ht="240" customHeight="1">
      <c r="A147" s="271" t="s">
        <v>159</v>
      </c>
      <c r="B147" s="272" t="s">
        <v>188</v>
      </c>
      <c r="C147" s="272" t="s">
        <v>188</v>
      </c>
      <c r="D147" s="272" t="s">
        <v>317</v>
      </c>
      <c r="E147" s="272" t="s">
        <v>317</v>
      </c>
      <c r="F147" s="272" t="s">
        <v>188</v>
      </c>
      <c r="G147" s="273"/>
      <c r="H147" s="173"/>
      <c r="I147" s="274"/>
      <c r="K147" s="402" t="s">
        <v>188</v>
      </c>
      <c r="L147" s="402" t="s">
        <v>188</v>
      </c>
      <c r="M147" s="402" t="s">
        <v>317</v>
      </c>
      <c r="N147" s="402" t="s">
        <v>317</v>
      </c>
      <c r="O147" s="192"/>
      <c r="P147" s="382" t="str">
        <f>IF(K147&lt;&gt;B147,"r","a")</f>
        <v>a</v>
      </c>
      <c r="Q147" s="382" t="str">
        <f>IF(L147&lt;&gt;C147,"r","a")</f>
        <v>a</v>
      </c>
      <c r="R147" s="382" t="str">
        <f>IF(M147&lt;&gt;D147,"r","a")</f>
        <v>a</v>
      </c>
      <c r="S147" s="382" t="str">
        <f>IF(N147&lt;&gt;E147,"r","a")</f>
        <v>a</v>
      </c>
      <c r="T147" s="68"/>
      <c r="U147" s="68"/>
      <c r="V147" s="68"/>
      <c r="W147" s="68"/>
      <c r="X147" s="68"/>
      <c r="Y147" s="68"/>
    </row>
    <row r="148" spans="1:25" s="24" customFormat="1">
      <c r="B148" s="26"/>
      <c r="C148" s="26"/>
      <c r="D148" s="26"/>
      <c r="E148" s="26"/>
      <c r="F148" s="26"/>
      <c r="G148" s="9"/>
      <c r="H148" s="41"/>
      <c r="I148" s="10"/>
      <c r="K148" s="26"/>
      <c r="L148" s="26"/>
      <c r="M148" s="26"/>
      <c r="N148" s="26"/>
      <c r="O148" s="189"/>
      <c r="P148" s="26"/>
      <c r="Q148" s="26"/>
      <c r="R148" s="26"/>
      <c r="S148" s="26"/>
      <c r="T148" s="224"/>
      <c r="U148" s="224"/>
      <c r="V148" s="224"/>
      <c r="W148" s="224"/>
      <c r="X148" s="224"/>
      <c r="Y148" s="224"/>
    </row>
    <row r="149" spans="1:25">
      <c r="T149" s="70"/>
      <c r="U149" s="70"/>
      <c r="V149" s="70"/>
      <c r="W149" s="70"/>
      <c r="X149" s="70"/>
      <c r="Y149" s="70"/>
    </row>
    <row r="150" spans="1:25">
      <c r="T150" s="70"/>
      <c r="U150" s="70"/>
      <c r="V150" s="70"/>
      <c r="W150" s="70"/>
      <c r="X150" s="70"/>
      <c r="Y150" s="70"/>
    </row>
    <row r="151" spans="1:25">
      <c r="T151" s="70"/>
      <c r="U151" s="70"/>
      <c r="V151" s="70"/>
      <c r="W151" s="70"/>
      <c r="X151" s="70"/>
      <c r="Y151" s="70"/>
    </row>
  </sheetData>
  <sheetProtection password="C039" sheet="1" objects="1" scenarios="1"/>
  <protectedRanges>
    <protectedRange password="C039" sqref="J1:T151" name="Bereich1"/>
  </protectedRanges>
  <mergeCells count="1">
    <mergeCell ref="G3:I3"/>
  </mergeCells>
  <phoneticPr fontId="3" type="noConversion"/>
  <conditionalFormatting sqref="G147 G9 G11:G12 G21:G145 G14:G18">
    <cfRule type="cellIs" dxfId="22" priority="14" stopIfTrue="1" operator="equal">
      <formula>"a"</formula>
    </cfRule>
    <cfRule type="cellIs" dxfId="21" priority="15" stopIfTrue="1" operator="equal">
      <formula>"r"</formula>
    </cfRule>
    <cfRule type="cellIs" priority="16" stopIfTrue="1" operator="equal">
      <formula>"i"</formula>
    </cfRule>
  </conditionalFormatting>
  <conditionalFormatting sqref="G3">
    <cfRule type="cellIs" dxfId="20" priority="20" stopIfTrue="1" operator="equal">
      <formula>"a"</formula>
    </cfRule>
    <cfRule type="cellIs" dxfId="19" priority="21" stopIfTrue="1" operator="equal">
      <formula>"r"</formula>
    </cfRule>
    <cfRule type="cellIs" priority="22" stopIfTrue="1" operator="equal">
      <formula>"i"</formula>
    </cfRule>
  </conditionalFormatting>
  <conditionalFormatting sqref="G19:G20">
    <cfRule type="cellIs" dxfId="18" priority="9" stopIfTrue="1" operator="equal">
      <formula>"a"</formula>
    </cfRule>
    <cfRule type="cellIs" dxfId="17" priority="10" stopIfTrue="1" operator="equal">
      <formula>"r"</formula>
    </cfRule>
    <cfRule type="cellIs" priority="11" stopIfTrue="1" operator="equal">
      <formula>"i"</formula>
    </cfRule>
  </conditionalFormatting>
  <conditionalFormatting sqref="I11:I12 I14:I145">
    <cfRule type="cellIs" dxfId="16" priority="12" stopIfTrue="1" operator="equal">
      <formula>"a"</formula>
    </cfRule>
    <cfRule type="cellIs" dxfId="15" priority="13" stopIfTrue="1" operator="equal">
      <formula>"i"</formula>
    </cfRule>
  </conditionalFormatting>
  <conditionalFormatting sqref="G13">
    <cfRule type="cellIs" dxfId="14" priority="4" stopIfTrue="1" operator="equal">
      <formula>"a"</formula>
    </cfRule>
    <cfRule type="cellIs" dxfId="13" priority="5" stopIfTrue="1" operator="equal">
      <formula>"r"</formula>
    </cfRule>
    <cfRule type="cellIs" priority="6" stopIfTrue="1" operator="equal">
      <formula>"i"</formula>
    </cfRule>
  </conditionalFormatting>
  <conditionalFormatting sqref="I13">
    <cfRule type="cellIs" dxfId="12" priority="2" stopIfTrue="1" operator="equal">
      <formula>"a"</formula>
    </cfRule>
    <cfRule type="cellIs" dxfId="11" priority="3" stopIfTrue="1" operator="equal">
      <formula>"i"</formula>
    </cfRule>
  </conditionalFormatting>
  <conditionalFormatting sqref="P9:S147">
    <cfRule type="cellIs" dxfId="10" priority="1" operator="equal">
      <formula>"r"</formula>
    </cfRule>
  </conditionalFormatting>
  <pageMargins left="0.74803149606299213" right="0.74803149606299213" top="0.98425196850393704" bottom="0.98425196850393704" header="0.51181102362204722" footer="0.51181102362204722"/>
  <pageSetup paperSize="9" scale="53" fitToHeight="0" orientation="portrait" horizontalDpi="1200" verticalDpi="1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Tabelle4" enableFormatConditionsCalculation="0">
    <tabColor rgb="FFFFC000"/>
    <pageSetUpPr fitToPage="1"/>
  </sheetPr>
  <dimension ref="A1:I461"/>
  <sheetViews>
    <sheetView topLeftCell="A28" workbookViewId="0">
      <selection activeCell="F10" sqref="F10"/>
    </sheetView>
  </sheetViews>
  <sheetFormatPr defaultColWidth="11.42578125" defaultRowHeight="12.75"/>
  <cols>
    <col min="1" max="1" width="42.7109375" style="3" customWidth="1"/>
    <col min="2" max="6" width="20.7109375" style="5" customWidth="1"/>
    <col min="7" max="7" width="4.7109375" style="9" customWidth="1"/>
    <col min="8" max="8" width="12.7109375" style="2" customWidth="1"/>
    <col min="9" max="9" width="8.7109375" style="10" customWidth="1"/>
    <col min="10" max="16384" width="11.42578125" style="3"/>
  </cols>
  <sheetData>
    <row r="1" spans="1:9" s="11" customFormat="1" ht="57" customHeight="1">
      <c r="A1" s="28"/>
      <c r="B1" s="106" t="s">
        <v>7</v>
      </c>
      <c r="C1" s="31"/>
      <c r="D1" s="32"/>
      <c r="E1" s="32"/>
      <c r="F1" s="32"/>
      <c r="G1" s="32"/>
      <c r="H1" s="33"/>
      <c r="I1" s="36"/>
    </row>
    <row r="2" spans="1:9" ht="15.75" thickBot="1">
      <c r="A2" s="29"/>
      <c r="B2" s="29"/>
      <c r="C2" s="29"/>
      <c r="D2" s="29"/>
      <c r="E2" s="29"/>
      <c r="F2" s="29"/>
      <c r="G2" s="34"/>
      <c r="H2" s="35"/>
      <c r="I2" s="98"/>
    </row>
    <row r="3" spans="1:9" s="12" customFormat="1" ht="21.75" thickTop="1" thickBot="1">
      <c r="A3" s="13" t="s">
        <v>0</v>
      </c>
      <c r="B3" s="27" t="s">
        <v>2</v>
      </c>
      <c r="C3" s="27" t="s">
        <v>3</v>
      </c>
      <c r="D3" s="27" t="s">
        <v>158</v>
      </c>
      <c r="E3" s="27" t="s">
        <v>228</v>
      </c>
      <c r="F3" s="27" t="s">
        <v>258</v>
      </c>
      <c r="G3" s="416" t="s">
        <v>4</v>
      </c>
      <c r="H3" s="419"/>
      <c r="I3" s="420"/>
    </row>
    <row r="4" spans="1:9" s="14" customFormat="1" ht="19.5" thickTop="1" thickBot="1">
      <c r="A4" s="138" t="s">
        <v>242</v>
      </c>
      <c r="B4" s="323" t="s">
        <v>269</v>
      </c>
      <c r="C4" s="323" t="s">
        <v>229</v>
      </c>
      <c r="D4" s="323" t="s">
        <v>5</v>
      </c>
      <c r="E4" s="323" t="s">
        <v>44</v>
      </c>
      <c r="F4" s="323" t="s">
        <v>300</v>
      </c>
      <c r="G4" s="139"/>
      <c r="H4" s="140" t="s">
        <v>268</v>
      </c>
      <c r="I4" s="141" t="s">
        <v>6</v>
      </c>
    </row>
    <row r="5" spans="1:9" s="14" customFormat="1" ht="15" customHeight="1" thickTop="1">
      <c r="A5" s="21"/>
      <c r="B5" s="19"/>
      <c r="C5" s="22"/>
      <c r="D5" s="22"/>
      <c r="E5" s="22"/>
      <c r="F5" s="22"/>
      <c r="G5" s="20"/>
      <c r="H5" s="19"/>
      <c r="I5" s="23"/>
    </row>
    <row r="6" spans="1:9" s="334" customFormat="1" ht="19.5">
      <c r="A6" s="329" t="s">
        <v>206</v>
      </c>
      <c r="B6" s="330" t="str">
        <f>IF(ISERROR('Data Collection'!B11/'Data Collection'!B12),"n/a",'Data Collection'!B11/'Data Collection'!B12)</f>
        <v>n/a</v>
      </c>
      <c r="C6" s="330" t="str">
        <f>IF(ISERROR('Data Collection'!C11/'Data Collection'!C12),"n/a",'Data Collection'!C11/'Data Collection'!C12)</f>
        <v>n/a</v>
      </c>
      <c r="D6" s="330">
        <f>IF(ISERROR('Data Collection'!D11/'Data Collection'!D12),"n/a",'Data Collection'!D11/'Data Collection'!D12)</f>
        <v>167.36633663366337</v>
      </c>
      <c r="E6" s="330">
        <f>IF(ISERROR('Data Collection'!E11/'Data Collection'!E12),"n/a",'Data Collection'!E11/'Data Collection'!E12)</f>
        <v>167.36633663366337</v>
      </c>
      <c r="F6" s="330">
        <f>IF(ISERROR('Data Collection'!F11/'Data Collection'!F12),"n/a",'Data Collection'!F11/'Data Collection'!F12)</f>
        <v>167.36633663366337</v>
      </c>
      <c r="G6" s="331"/>
      <c r="H6" s="332">
        <f>IF(ISERROR(F6/E6-1),"n/a",F6/E6-1)</f>
        <v>0</v>
      </c>
      <c r="I6" s="333" t="str">
        <f>IF(ISNUMBER(H6),IF(ABS(H6)&lt;0.05,"a","i"),"3")</f>
        <v>a</v>
      </c>
    </row>
    <row r="7" spans="1:9" s="334" customFormat="1" ht="14.25">
      <c r="A7" s="335"/>
      <c r="B7" s="336"/>
      <c r="C7" s="336"/>
      <c r="D7" s="336"/>
      <c r="E7" s="336"/>
      <c r="F7" s="336"/>
      <c r="G7" s="337"/>
      <c r="H7" s="332"/>
      <c r="I7" s="337"/>
    </row>
    <row r="8" spans="1:9" s="334" customFormat="1" ht="19.5">
      <c r="A8" s="329" t="s">
        <v>212</v>
      </c>
      <c r="B8" s="338" t="str">
        <f>IF(ISERROR('Data Collection'!B54/'Data Collection'!B11),"n/a",'Data Collection'!B54/'Data Collection'!B11)</f>
        <v>n/a</v>
      </c>
      <c r="C8" s="338" t="str">
        <f>IF(ISERROR('Data Collection'!C54/'Data Collection'!C11),"n/a",'Data Collection'!C54/'Data Collection'!C11)</f>
        <v>n/a</v>
      </c>
      <c r="D8" s="338">
        <f>IF(ISERROR('Data Collection'!D54/'Data Collection'!D11),"n/a",'Data Collection'!D54/'Data Collection'!D11)</f>
        <v>8.0309065572908445</v>
      </c>
      <c r="E8" s="338">
        <f>IF(ISERROR('Data Collection'!E54/'Data Collection'!E11),"n/a",'Data Collection'!E54/'Data Collection'!E11)</f>
        <v>8.1018956722932121</v>
      </c>
      <c r="F8" s="338">
        <f>IF(ISERROR('Data Collection'!F54/'Data Collection'!F11),"n/a",'Data Collection'!F54/'Data Collection'!F11)</f>
        <v>7.7213808697481205</v>
      </c>
      <c r="G8" s="331"/>
      <c r="H8" s="332">
        <f>IF(ISERROR(F8/E8-1),"n/a",F8/E8-1)</f>
        <v>-4.6966144460039438E-2</v>
      </c>
      <c r="I8" s="333" t="str">
        <f>IF(ISNUMBER(H8),IF(ABS(H8)&lt;0.05,"a","i"),"3")</f>
        <v>a</v>
      </c>
    </row>
    <row r="9" spans="1:9" s="334" customFormat="1" ht="19.5">
      <c r="A9" s="335"/>
      <c r="B9" s="337"/>
      <c r="C9" s="337"/>
      <c r="D9" s="339"/>
      <c r="E9" s="339"/>
      <c r="F9" s="339"/>
      <c r="G9" s="331"/>
      <c r="H9" s="332"/>
      <c r="I9" s="333"/>
    </row>
    <row r="10" spans="1:9" s="334" customFormat="1" ht="19.5">
      <c r="A10" s="329" t="s">
        <v>126</v>
      </c>
      <c r="B10" s="340" t="str">
        <f>IF(ISERROR('Data Collection'!B34/'Data Collection'!B22/365),"n/a",'Data Collection'!B34/'Data Collection'!B22/365)</f>
        <v>n/a</v>
      </c>
      <c r="C10" s="340" t="str">
        <f>IF(ISERROR('Data Collection'!C34/'Data Collection'!C22/365),"n/a",'Data Collection'!C34/'Data Collection'!C22/365)</f>
        <v>n/a</v>
      </c>
      <c r="D10" s="340">
        <f>IF(ISERROR('Data Collection'!D34/'Data Collection'!D22/365),"n/a",'Data Collection'!D34/'Data Collection'!D22/365)</f>
        <v>2.8870388202347614</v>
      </c>
      <c r="E10" s="340">
        <f>IF(ISERROR('Data Collection'!E34/'Data Collection'!E22/365),"n/a",'Data Collection'!E34/'Data Collection'!E22/365)</f>
        <v>2.4500868757713588</v>
      </c>
      <c r="F10" s="340">
        <f>IF(ISERROR('Data Collection'!F34/'Data Collection'!F22/365),"n/a",'Data Collection'!F34/'Data Collection'!F22/365)</f>
        <v>2.3802454772620329</v>
      </c>
      <c r="G10" s="331"/>
      <c r="H10" s="332">
        <f t="shared" ref="H10:H14" si="0">IF(ISERROR(F10/E10-1),"n/a",F10/E10-1)</f>
        <v>-2.8505682471907323E-2</v>
      </c>
      <c r="I10" s="333" t="str">
        <f>IF(ISNUMBER(H10),IF(ABS(H10)&lt;0.05,"a","i"),"3")</f>
        <v>a</v>
      </c>
    </row>
    <row r="11" spans="1:9" s="334" customFormat="1" ht="19.5">
      <c r="A11" s="335" t="s">
        <v>127</v>
      </c>
      <c r="B11" s="340" t="str">
        <f>IF(ISERROR('Data Collection'!B35/'Data Collection'!B22/365),"n/a",'Data Collection'!B35/'Data Collection'!B22/365)</f>
        <v>n/a</v>
      </c>
      <c r="C11" s="340" t="str">
        <f>IF(ISERROR('Data Collection'!C35/'Data Collection'!C22/365),"n/a",'Data Collection'!C35/'Data Collection'!C22/365)</f>
        <v>n/a</v>
      </c>
      <c r="D11" s="340">
        <f>IF(ISERROR('Data Collection'!D35/'Data Collection'!D22/365),"n/a",'Data Collection'!D35/'Data Collection'!D22/365)</f>
        <v>0.8304166713779908</v>
      </c>
      <c r="E11" s="340">
        <f>IF(ISERROR('Data Collection'!E35/'Data Collection'!E22/365),"n/a",'Data Collection'!E35/'Data Collection'!E22/365)</f>
        <v>0.68396209646100059</v>
      </c>
      <c r="F11" s="340">
        <f>IF(ISERROR('Data Collection'!F35/'Data Collection'!F22/365),"n/a",'Data Collection'!F35/'Data Collection'!F22/365)</f>
        <v>0.52125776033375038</v>
      </c>
      <c r="G11" s="331"/>
      <c r="H11" s="332">
        <f t="shared" si="0"/>
        <v>-0.23788501873002199</v>
      </c>
      <c r="I11" s="333" t="str">
        <f>IF(ISNUMBER(H11),IF(ABS(H11)&lt;0.05,"a","i"),"3")</f>
        <v>i</v>
      </c>
    </row>
    <row r="12" spans="1:9" s="334" customFormat="1" ht="19.5">
      <c r="A12" s="335" t="s">
        <v>128</v>
      </c>
      <c r="B12" s="340" t="str">
        <f>IF(ISERROR('Data Collection'!B36/'Data Collection'!B22/365),"n/a",'Data Collection'!B36/'Data Collection'!B22/365)</f>
        <v>n/a</v>
      </c>
      <c r="C12" s="340" t="str">
        <f>IF(ISERROR('Data Collection'!C36/'Data Collection'!C22/365),"n/a",'Data Collection'!C36/'Data Collection'!C22/365)</f>
        <v>n/a</v>
      </c>
      <c r="D12" s="340">
        <f>IF(ISERROR('Data Collection'!D36/'Data Collection'!D22/365),"n/a",'Data Collection'!D36/'Data Collection'!D22/365)</f>
        <v>2.0566221488567709</v>
      </c>
      <c r="E12" s="340">
        <f>IF(ISERROR('Data Collection'!E36/'Data Collection'!E22/365),"n/a",'Data Collection'!E36/'Data Collection'!E22/365)</f>
        <v>1.7661247793103581</v>
      </c>
      <c r="F12" s="340">
        <f>IF(ISERROR('Data Collection'!F36/'Data Collection'!F22/365),"n/a",'Data Collection'!F36/'Data Collection'!F22/365)</f>
        <v>1.8589877169282829</v>
      </c>
      <c r="G12" s="331"/>
      <c r="H12" s="332">
        <f t="shared" si="0"/>
        <v>5.2580054764978845E-2</v>
      </c>
      <c r="I12" s="333" t="str">
        <f>IF(ISNUMBER(H12),IF(ABS(H12)&lt;0.05,"a","i"),"3")</f>
        <v>i</v>
      </c>
    </row>
    <row r="13" spans="1:9" s="334" customFormat="1" ht="19.5">
      <c r="A13" s="335" t="s">
        <v>129</v>
      </c>
      <c r="B13" s="340" t="str">
        <f>IF(ISERROR('Data Collection'!B37/'Data Collection'!B22/365),"n/a",'Data Collection'!B37/'Data Collection'!B22/365)</f>
        <v>n/a</v>
      </c>
      <c r="C13" s="340" t="str">
        <f>IF(ISERROR('Data Collection'!C37/'Data Collection'!C22/365),"n/a",'Data Collection'!C37/'Data Collection'!C22/365)</f>
        <v>n/a</v>
      </c>
      <c r="D13" s="340" t="str">
        <f>IF(ISERROR('Data Collection'!D37/'Data Collection'!D22/365),"n/a",'Data Collection'!D37/'Data Collection'!D22/365)</f>
        <v>n/a</v>
      </c>
      <c r="E13" s="340" t="str">
        <f>IF(ISERROR('Data Collection'!E37/'Data Collection'!E22/365),"n/a",'Data Collection'!E37/'Data Collection'!E22/365)</f>
        <v>n/a</v>
      </c>
      <c r="F13" s="340" t="str">
        <f>IF(ISERROR('Data Collection'!F37/'Data Collection'!F22/365),"n/a",'Data Collection'!F37/'Data Collection'!F22/365)</f>
        <v>n/a</v>
      </c>
      <c r="G13" s="331"/>
      <c r="H13" s="332" t="str">
        <f t="shared" si="0"/>
        <v>n/a</v>
      </c>
      <c r="I13" s="333" t="str">
        <f>IF(ISNUMBER(H13),IF(ABS(H13)&lt;0.05,"a","i"),"3")</f>
        <v>3</v>
      </c>
    </row>
    <row r="14" spans="1:9" s="334" customFormat="1" ht="19.5">
      <c r="A14" s="335" t="s">
        <v>130</v>
      </c>
      <c r="B14" s="340" t="str">
        <f>IF(ISERROR('Data Collection'!B38/'Data Collection'!B22/365),"n/a",'Data Collection'!B38/'Data Collection'!B22/365)</f>
        <v>n/a</v>
      </c>
      <c r="C14" s="340" t="str">
        <f>IF(ISERROR('Data Collection'!C38/'Data Collection'!C22/365),"n/a",'Data Collection'!C38/'Data Collection'!C22/365)</f>
        <v>n/a</v>
      </c>
      <c r="D14" s="340" t="str">
        <f>IF(ISERROR('Data Collection'!D38/'Data Collection'!D22/365),"n/a",'Data Collection'!D38/'Data Collection'!D22/365)</f>
        <v>n/a</v>
      </c>
      <c r="E14" s="340" t="str">
        <f>IF(ISERROR('Data Collection'!E38/'Data Collection'!E22/365),"n/a",'Data Collection'!E38/'Data Collection'!E22/365)</f>
        <v>n/a</v>
      </c>
      <c r="F14" s="340" t="str">
        <f>IF(ISERROR('Data Collection'!F38/'Data Collection'!F22/365),"n/a",'Data Collection'!F38/'Data Collection'!F22/365)</f>
        <v>n/a</v>
      </c>
      <c r="G14" s="331"/>
      <c r="H14" s="332" t="str">
        <f t="shared" si="0"/>
        <v>n/a</v>
      </c>
      <c r="I14" s="333" t="str">
        <f>IF(ISNUMBER(H14),IF(ABS(H14)&lt;0.05,"a","i"),"3")</f>
        <v>3</v>
      </c>
    </row>
    <row r="15" spans="1:9" s="334" customFormat="1" ht="9" customHeight="1">
      <c r="A15" s="335"/>
      <c r="B15" s="341"/>
      <c r="C15" s="341"/>
      <c r="D15" s="342"/>
      <c r="E15" s="342"/>
      <c r="F15" s="342"/>
      <c r="G15" s="331"/>
      <c r="H15" s="332"/>
      <c r="I15" s="333"/>
    </row>
    <row r="16" spans="1:9" s="334" customFormat="1" ht="19.5">
      <c r="A16" s="335" t="s">
        <v>131</v>
      </c>
      <c r="B16" s="343" t="str">
        <f>IF(ISERROR('Data Collection'!B26/'Data Collection'!B22),"n/a",'Data Collection'!B26/'Data Collection'!B22)</f>
        <v>n/a</v>
      </c>
      <c r="C16" s="343" t="str">
        <f>IF(ISERROR('Data Collection'!C26/'Data Collection'!C22),"n/a",'Data Collection'!C26/'Data Collection'!C22)</f>
        <v>n/a</v>
      </c>
      <c r="D16" s="343">
        <f>IF(ISERROR('Data Collection'!D26/'Data Collection'!D22),"n/a",'Data Collection'!D26/'Data Collection'!D22)</f>
        <v>0.76357662381016622</v>
      </c>
      <c r="E16" s="343">
        <f>IF(ISERROR('Data Collection'!E26/'Data Collection'!E22),"n/a",'Data Collection'!E26/'Data Collection'!E22)</f>
        <v>0.76357662381016622</v>
      </c>
      <c r="F16" s="343">
        <f>IF(ISERROR('Data Collection'!F26/'Data Collection'!F22),"n/a",'Data Collection'!F26/'Data Collection'!F22)</f>
        <v>0.76357662381016622</v>
      </c>
      <c r="G16" s="331"/>
      <c r="H16" s="332">
        <f>IF(ISERROR(F16/E16-1),"n/a",F16/E16-1)</f>
        <v>0</v>
      </c>
      <c r="I16" s="333" t="str">
        <f>IF(ISNUMBER(H16),IF(ABS(H16)&lt;0.05,"a","i"),"3")</f>
        <v>a</v>
      </c>
    </row>
    <row r="17" spans="1:9" s="334" customFormat="1" ht="19.5">
      <c r="A17" s="335"/>
      <c r="B17" s="337"/>
      <c r="C17" s="337"/>
      <c r="D17" s="339"/>
      <c r="E17" s="339"/>
      <c r="F17" s="339"/>
      <c r="G17" s="331"/>
      <c r="H17" s="332"/>
      <c r="I17" s="333"/>
    </row>
    <row r="18" spans="1:9" s="334" customFormat="1" ht="19.5">
      <c r="A18" s="329" t="s">
        <v>132</v>
      </c>
      <c r="B18" s="343" t="str">
        <f>IF(ISERROR('Data Collection'!B35/'Data Collection'!B34),"n/a",'Data Collection'!B35/'Data Collection'!B34)</f>
        <v>n/a</v>
      </c>
      <c r="C18" s="343" t="str">
        <f>IF(ISERROR('Data Collection'!C35/'Data Collection'!C34),"n/a",'Data Collection'!C35/'Data Collection'!C34)</f>
        <v>n/a</v>
      </c>
      <c r="D18" s="343">
        <f>IF(ISERROR('Data Collection'!D35/'Data Collection'!D34),"n/a",'Data Collection'!D35/'Data Collection'!D34)</f>
        <v>0.28763612929543664</v>
      </c>
      <c r="E18" s="343">
        <f>IF(ISERROR('Data Collection'!E35/'Data Collection'!E34),"n/a",'Data Collection'!E35/'Data Collection'!E34)</f>
        <v>0.27915830382368356</v>
      </c>
      <c r="F18" s="343">
        <f>IF(ISERROR('Data Collection'!F35/'Data Collection'!F34),"n/a",'Data Collection'!F35/'Data Collection'!F34)</f>
        <v>0.21899327834595728</v>
      </c>
      <c r="G18" s="331"/>
      <c r="H18" s="332">
        <f t="shared" ref="H18:H19" si="1">IF(ISERROR(F18/E18-1),"n/a",F18/E18-1)</f>
        <v>-0.21552296547741789</v>
      </c>
      <c r="I18" s="333" t="str">
        <f>IF(ISNUMBER(H18),IF(ABS(H18)&lt;0.05,"a","i"),"3")</f>
        <v>i</v>
      </c>
    </row>
    <row r="19" spans="1:9" s="334" customFormat="1" ht="19.5">
      <c r="A19" s="335" t="s">
        <v>133</v>
      </c>
      <c r="B19" s="343" t="str">
        <f>IF(ISERROR('Data Collection'!B36/'Data Collection'!B34),"n/a",'Data Collection'!B36/'Data Collection'!B34)</f>
        <v>n/a</v>
      </c>
      <c r="C19" s="343" t="str">
        <f>IF(ISERROR('Data Collection'!C36/'Data Collection'!C34),"n/a",'Data Collection'!C36/'Data Collection'!C34)</f>
        <v>n/a</v>
      </c>
      <c r="D19" s="343">
        <f>IF(ISERROR('Data Collection'!D36/'Data Collection'!D34),"n/a",'Data Collection'!D36/'Data Collection'!D34)</f>
        <v>0.71236387070456331</v>
      </c>
      <c r="E19" s="343">
        <f>IF(ISERROR('Data Collection'!E36/'Data Collection'!E34),"n/a",'Data Collection'!E36/'Data Collection'!E34)</f>
        <v>0.72084169617631644</v>
      </c>
      <c r="F19" s="343">
        <f>IF(ISERROR('Data Collection'!F36/'Data Collection'!F34),"n/a",'Data Collection'!F36/'Data Collection'!F34)</f>
        <v>0.78100672165404272</v>
      </c>
      <c r="G19" s="331"/>
      <c r="H19" s="332">
        <f t="shared" si="1"/>
        <v>8.3464962968804235E-2</v>
      </c>
      <c r="I19" s="333" t="str">
        <f>IF(ISNUMBER(H19),IF(ABS(H19)&lt;0.05,"a","i"),"3")</f>
        <v>i</v>
      </c>
    </row>
    <row r="20" spans="1:9" s="334" customFormat="1" ht="9" customHeight="1">
      <c r="A20" s="335"/>
      <c r="B20" s="341"/>
      <c r="C20" s="341"/>
      <c r="D20" s="342"/>
      <c r="E20" s="342"/>
      <c r="F20" s="342"/>
      <c r="G20" s="331"/>
      <c r="H20" s="332"/>
      <c r="I20" s="333"/>
    </row>
    <row r="21" spans="1:9" s="334" customFormat="1" ht="19.5">
      <c r="A21" s="335" t="s">
        <v>134</v>
      </c>
      <c r="B21" s="343" t="str">
        <f>IF(ISERROR('Data Collection'!B46/'Data Collection'!B34),"n/a",'Data Collection'!B46/'Data Collection'!B34)</f>
        <v>n/a</v>
      </c>
      <c r="C21" s="343" t="str">
        <f>IF(ISERROR('Data Collection'!C46/'Data Collection'!C34),"n/a",'Data Collection'!C46/'Data Collection'!C34)</f>
        <v>n/a</v>
      </c>
      <c r="D21" s="343" t="str">
        <f>IF(ISERROR('Data Collection'!D46/'Data Collection'!D34),"n/a",'Data Collection'!D46/'Data Collection'!D34)</f>
        <v>n/a</v>
      </c>
      <c r="E21" s="343" t="str">
        <f>IF(ISERROR('Data Collection'!E46/'Data Collection'!E34),"n/a",'Data Collection'!E46/'Data Collection'!E34)</f>
        <v>n/a</v>
      </c>
      <c r="F21" s="343" t="str">
        <f>IF(ISERROR('Data Collection'!F46/'Data Collection'!F34),"n/a",'Data Collection'!F46/'Data Collection'!F34)</f>
        <v>n/a</v>
      </c>
      <c r="G21" s="331"/>
      <c r="H21" s="332" t="str">
        <f>IF(ISERROR(F21/E21-1),"n/a",F21/E21-1)</f>
        <v>n/a</v>
      </c>
      <c r="I21" s="333" t="str">
        <f>IF(ISNUMBER(H21),IF(ABS(H21)&lt;0.05,"a","i"),"3")</f>
        <v>3</v>
      </c>
    </row>
    <row r="22" spans="1:9" s="334" customFormat="1" ht="19.5">
      <c r="A22" s="335"/>
      <c r="B22" s="337"/>
      <c r="C22" s="337"/>
      <c r="D22" s="339"/>
      <c r="E22" s="339"/>
      <c r="F22" s="339"/>
      <c r="G22" s="331"/>
      <c r="H22" s="332"/>
      <c r="I22" s="333"/>
    </row>
    <row r="23" spans="1:9" s="334" customFormat="1" ht="19.5">
      <c r="A23" s="329" t="s">
        <v>137</v>
      </c>
      <c r="B23" s="344" t="str">
        <f>IF(ISERROR('Data Collection'!B133*1000000/'Data Collection'!B35),"n/a",'Data Collection'!B133*1000000/'Data Collection'!B35)</f>
        <v>n/a</v>
      </c>
      <c r="C23" s="344" t="str">
        <f>IF(ISERROR('Data Collection'!C133*1000000/'Data Collection'!C35),"n/a",'Data Collection'!C133*1000000/'Data Collection'!C35)</f>
        <v>n/a</v>
      </c>
      <c r="D23" s="344">
        <f>IF(ISERROR('Data Collection'!D133*1000000/'Data Collection'!D35),"n/a",'Data Collection'!D133*1000000/'Data Collection'!D35)</f>
        <v>18.427000196134639</v>
      </c>
      <c r="E23" s="344">
        <f>IF(ISERROR('Data Collection'!E133*1000000/'Data Collection'!E35),"n/a",'Data Collection'!E133*1000000/'Data Collection'!E35)</f>
        <v>27.792394420376798</v>
      </c>
      <c r="F23" s="344">
        <f>IF(ISERROR('Data Collection'!F133*1000000/'Data Collection'!F35),"n/a",'Data Collection'!F133*1000000/'Data Collection'!F35)</f>
        <v>32.032640307655328</v>
      </c>
      <c r="G23" s="331"/>
      <c r="H23" s="332">
        <f t="shared" ref="H23:H25" si="2">IF(ISERROR(F23/E23-1),"n/a",F23/E23-1)</f>
        <v>0.15256857049242467</v>
      </c>
      <c r="I23" s="333" t="str">
        <f>IF(ISNUMBER(H23),IF(ABS(H23)&lt;0.05,"a","i"),"3")</f>
        <v>i</v>
      </c>
    </row>
    <row r="24" spans="1:9" s="334" customFormat="1" ht="19.5">
      <c r="A24" s="345" t="s">
        <v>136</v>
      </c>
      <c r="B24" s="346" t="str">
        <f>IF(ISERROR('Data Collection'!B133*1000000/'Data Collection'!B52),"n/a",'Data Collection'!B133*1000000/'Data Collection'!B52*100)</f>
        <v>n/a</v>
      </c>
      <c r="C24" s="346" t="str">
        <f>IF(ISERROR('Data Collection'!C133*1000000/'Data Collection'!C52),"n/a",'Data Collection'!C133*1000000/'Data Collection'!C52*100)</f>
        <v>n/a</v>
      </c>
      <c r="D24" s="346" t="str">
        <f>IF(ISERROR('Data Collection'!D133*1000000/'Data Collection'!D52),"n/a",'Data Collection'!D133*1000000/'Data Collection'!D52*100)</f>
        <v>n/a</v>
      </c>
      <c r="E24" s="346" t="str">
        <f>IF(ISERROR('Data Collection'!E133*1000000/'Data Collection'!E52),"n/a",'Data Collection'!E133*1000000/'Data Collection'!E52*100)</f>
        <v>n/a</v>
      </c>
      <c r="F24" s="346" t="str">
        <f>IF(ISERROR('Data Collection'!F133*1000000/'Data Collection'!F52),"n/a",'Data Collection'!F133*1000000/'Data Collection'!F52*100)</f>
        <v>n/a</v>
      </c>
      <c r="G24" s="331"/>
      <c r="H24" s="332" t="str">
        <f t="shared" si="2"/>
        <v>n/a</v>
      </c>
      <c r="I24" s="333" t="str">
        <f>IF(ISNUMBER(H24),IF(ABS(H24)&lt;0.05,"a","i"),"3")</f>
        <v>3</v>
      </c>
    </row>
    <row r="25" spans="1:9" s="334" customFormat="1" ht="19.5">
      <c r="A25" s="345" t="s">
        <v>135</v>
      </c>
      <c r="B25" s="347" t="str">
        <f>IF(ISERROR('Data Collection'!B133*1000000/'Data Collection'!B53),"n/a",'Data Collection'!B133*1000000/'Data Collection'!B53*100)</f>
        <v>n/a</v>
      </c>
      <c r="C25" s="347" t="str">
        <f>IF(ISERROR('Data Collection'!C133*1000000/'Data Collection'!C53),"n/a",'Data Collection'!C133*1000000/'Data Collection'!C53*100)</f>
        <v>n/a</v>
      </c>
      <c r="D25" s="347">
        <f>IF(ISERROR('Data Collection'!D133*1000000/'Data Collection'!D53),"n/a",'Data Collection'!D133*1000000/'Data Collection'!D53*100)</f>
        <v>10.894067025592173</v>
      </c>
      <c r="E25" s="347">
        <f>IF(ISERROR('Data Collection'!E133*1000000/'Data Collection'!E53),"n/a",'Data Collection'!E133*1000000/'Data Collection'!E53*100)</f>
        <v>10.090065376037742</v>
      </c>
      <c r="F25" s="347">
        <f>IF(ISERROR('Data Collection'!F133*1000000/'Data Collection'!F53),"n/a",'Data Collection'!F133*1000000/'Data Collection'!F53*100)</f>
        <v>7.3760714827809357</v>
      </c>
      <c r="G25" s="331"/>
      <c r="H25" s="332">
        <f t="shared" si="2"/>
        <v>-0.26897683930790961</v>
      </c>
      <c r="I25" s="333" t="str">
        <f>IF(ISNUMBER(H25),IF(ABS(H25)&lt;0.05,"a","i"),"3")</f>
        <v>i</v>
      </c>
    </row>
    <row r="26" spans="1:9" s="334" customFormat="1" ht="9" customHeight="1">
      <c r="A26" s="335"/>
      <c r="B26" s="341"/>
      <c r="C26" s="341"/>
      <c r="D26" s="342"/>
      <c r="E26" s="342"/>
      <c r="F26" s="342"/>
      <c r="G26" s="331"/>
      <c r="H26" s="332"/>
      <c r="I26" s="333"/>
    </row>
    <row r="27" spans="1:9" s="334" customFormat="1" ht="19.5">
      <c r="A27" s="335" t="s">
        <v>138</v>
      </c>
      <c r="B27" s="348" t="str">
        <f>IF(ISERROR('Data Collection'!B53/'Data Collection'!B35),"n/a",'Data Collection'!B53/'Data Collection'!B35)</f>
        <v>n/a</v>
      </c>
      <c r="C27" s="348" t="str">
        <f>IF(ISERROR('Data Collection'!C53/'Data Collection'!C35),"n/a",'Data Collection'!C53/'Data Collection'!C35)</f>
        <v>n/a</v>
      </c>
      <c r="D27" s="348">
        <f>IF(ISERROR('Data Collection'!D53/'Data Collection'!D35),"n/a",'Data Collection'!D53/'Data Collection'!D35)</f>
        <v>169.14711606644437</v>
      </c>
      <c r="E27" s="348">
        <f>IF(ISERROR('Data Collection'!E53/'Data Collection'!E35),"n/a",'Data Collection'!E53/'Data Collection'!E35)</f>
        <v>275.44315506992848</v>
      </c>
      <c r="F27" s="348">
        <f>IF(ISERROR('Data Collection'!F53/'Data Collection'!F35),"n/a",'Data Collection'!F53/'Data Collection'!F35)</f>
        <v>434.27779113087371</v>
      </c>
      <c r="G27" s="331"/>
      <c r="H27" s="332">
        <f>IF(ISERROR(F27/E27-1),"n/a",F27/E27-1)</f>
        <v>0.57665123687906084</v>
      </c>
      <c r="I27" s="333" t="str">
        <f>IF(ISNUMBER(H27),IF(ABS(H27)&lt;0.05,"a","i"),"3")</f>
        <v>i</v>
      </c>
    </row>
    <row r="28" spans="1:9" s="334" customFormat="1" ht="19.5">
      <c r="A28" s="335" t="s">
        <v>164</v>
      </c>
      <c r="B28" s="349" t="str">
        <f>IF(ISERROR('Data Collection'!B52/'Data Collection'!B35),"n/a",'Data Collection'!B52/'Data Collection'!B35/2)</f>
        <v>n/a</v>
      </c>
      <c r="C28" s="349" t="str">
        <f>IF(ISERROR('Data Collection'!C52/'Data Collection'!C35),"n/a",'Data Collection'!C52/'Data Collection'!C35/2)</f>
        <v>n/a</v>
      </c>
      <c r="D28" s="349" t="str">
        <f>IF(ISERROR('Data Collection'!D52/'Data Collection'!D35),"n/a",'Data Collection'!D52/'Data Collection'!D35/2)</f>
        <v>n/a</v>
      </c>
      <c r="E28" s="349" t="str">
        <f>IF(ISERROR('Data Collection'!E52/'Data Collection'!E35),"n/a",'Data Collection'!E52/'Data Collection'!E35/2)</f>
        <v>n/a</v>
      </c>
      <c r="F28" s="349" t="str">
        <f>IF(ISERROR('Data Collection'!F52/'Data Collection'!F35),"n/a",'Data Collection'!F52/'Data Collection'!F35/2)</f>
        <v>n/a</v>
      </c>
      <c r="G28" s="350"/>
      <c r="H28" s="332" t="str">
        <f>IF(ISERROR(F28/E28-1),"n/a",F28/E28-1)</f>
        <v>n/a</v>
      </c>
      <c r="I28" s="333" t="str">
        <f>IF(ISNUMBER(H28),IF(ABS(H28)&lt;0.05,"a","i"),"3")</f>
        <v>3</v>
      </c>
    </row>
    <row r="29" spans="1:9" s="334" customFormat="1" ht="9" customHeight="1">
      <c r="A29" s="335"/>
      <c r="B29" s="337"/>
      <c r="C29" s="337"/>
      <c r="D29" s="339"/>
      <c r="E29" s="339"/>
      <c r="F29" s="339"/>
      <c r="G29" s="331"/>
      <c r="H29" s="332"/>
      <c r="I29" s="333"/>
    </row>
    <row r="30" spans="1:9" s="334" customFormat="1" ht="19.5">
      <c r="A30" s="329" t="s">
        <v>144</v>
      </c>
      <c r="B30" s="344" t="str">
        <f>IF(ISERROR('Data Collection'!B135*1000000/'Data Collection'!B36),"n/a",'Data Collection'!B135*1000000/'Data Collection'!B36)</f>
        <v>n/a</v>
      </c>
      <c r="C30" s="344" t="str">
        <f>IF(ISERROR('Data Collection'!C135*1000000/'Data Collection'!C36),"n/a",'Data Collection'!C135*1000000/'Data Collection'!C36)</f>
        <v>n/a</v>
      </c>
      <c r="D30" s="344">
        <f>IF(ISERROR('Data Collection'!D135*1000000/'Data Collection'!D36),"n/a",'Data Collection'!D135*1000000/'Data Collection'!D36)</f>
        <v>5.0048917926927707</v>
      </c>
      <c r="E30" s="344">
        <f>IF(ISERROR('Data Collection'!E135*1000000/'Data Collection'!E36),"n/a",'Data Collection'!E135*1000000/'Data Collection'!E36)</f>
        <v>5.7809826482981714</v>
      </c>
      <c r="F30" s="344">
        <f>IF(ISERROR('Data Collection'!F135*1000000/'Data Collection'!F36),"n/a",'Data Collection'!F135*1000000/'Data Collection'!F36)</f>
        <v>5.906657321166211</v>
      </c>
      <c r="G30" s="331"/>
      <c r="H30" s="332">
        <f t="shared" ref="H30:H31" si="3">IF(ISERROR(F30/E30-1),"n/a",F30/E30-1)</f>
        <v>2.1739327120283924E-2</v>
      </c>
      <c r="I30" s="333" t="str">
        <f>IF(ISNUMBER(H30),IF(ABS(H30)&lt;0.05,"a","i"),"3")</f>
        <v>a</v>
      </c>
    </row>
    <row r="31" spans="1:9" s="334" customFormat="1" ht="19.5">
      <c r="A31" s="345" t="s">
        <v>145</v>
      </c>
      <c r="B31" s="351" t="str">
        <f>IF(ISERROR('Data Collection'!B135*1000000/'Data Collection'!B54),"n/a",'Data Collection'!B135*1000000/'Data Collection'!B54*100)</f>
        <v>n/a</v>
      </c>
      <c r="C31" s="351" t="str">
        <f>IF(ISERROR('Data Collection'!C135*1000000/'Data Collection'!C54),"n/a",'Data Collection'!C135*1000000/'Data Collection'!C54*100)</f>
        <v>n/a</v>
      </c>
      <c r="D31" s="351">
        <f>IF(ISERROR('Data Collection'!D135*1000000/'Data Collection'!D54),"n/a",'Data Collection'!D135*1000000/'Data Collection'!D54*100)</f>
        <v>11.207129157492968</v>
      </c>
      <c r="E31" s="351">
        <f>IF(ISERROR('Data Collection'!E135*1000000/'Data Collection'!E54),"n/a",'Data Collection'!E135*1000000/'Data Collection'!E54*100)</f>
        <v>11.019100701233446</v>
      </c>
      <c r="F31" s="351">
        <f>IF(ISERROR('Data Collection'!F135*1000000/'Data Collection'!F54),"n/a",'Data Collection'!F135*1000000/'Data Collection'!F54*100)</f>
        <v>12.434635793535938</v>
      </c>
      <c r="G31" s="331"/>
      <c r="H31" s="332">
        <f t="shared" si="3"/>
        <v>0.12846194355443541</v>
      </c>
      <c r="I31" s="333" t="str">
        <f>IF(ISNUMBER(H31),IF(ABS(H31)&lt;0.05,"a","i"),"3")</f>
        <v>i</v>
      </c>
    </row>
    <row r="32" spans="1:9" s="334" customFormat="1" ht="9" customHeight="1">
      <c r="A32" s="335"/>
      <c r="B32" s="341"/>
      <c r="C32" s="341"/>
      <c r="D32" s="342"/>
      <c r="E32" s="342"/>
      <c r="F32" s="342"/>
      <c r="G32" s="331"/>
      <c r="H32" s="332"/>
      <c r="I32" s="333"/>
    </row>
    <row r="33" spans="1:9" s="334" customFormat="1" ht="19.5">
      <c r="A33" s="335" t="s">
        <v>139</v>
      </c>
      <c r="B33" s="352" t="str">
        <f>IF(ISERROR('Data Collection'!B54/'Data Collection'!B36),"n/a",'Data Collection'!B54/'Data Collection'!B36)</f>
        <v>n/a</v>
      </c>
      <c r="C33" s="352" t="str">
        <f>IF(ISERROR('Data Collection'!C54/'Data Collection'!C36),"n/a",'Data Collection'!C54/'Data Collection'!C36)</f>
        <v>n/a</v>
      </c>
      <c r="D33" s="352">
        <f>IF(ISERROR('Data Collection'!D54/'Data Collection'!D36),"n/a",'Data Collection'!D54/'Data Collection'!D36)</f>
        <v>44.658107552428383</v>
      </c>
      <c r="E33" s="352">
        <f>IF(ISERROR('Data Collection'!E54/'Data Collection'!E36),"n/a",'Data Collection'!E54/'Data Collection'!E36)</f>
        <v>52.463289020047384</v>
      </c>
      <c r="F33" s="352">
        <f>IF(ISERROR('Data Collection'!F54/'Data Collection'!F36),"n/a",'Data Collection'!F54/'Data Collection'!F36)</f>
        <v>47.501651188181533</v>
      </c>
      <c r="G33" s="331"/>
      <c r="H33" s="332">
        <f>IF(ISERROR(F33/E33-1),"n/a",F33/E33-1)</f>
        <v>-9.4573518445820293E-2</v>
      </c>
      <c r="I33" s="333" t="str">
        <f>IF(ISNUMBER(H33),IF(ABS(H33)&lt;0.05,"a","i"),"3")</f>
        <v>i</v>
      </c>
    </row>
    <row r="34" spans="1:9" s="334" customFormat="1" ht="9" customHeight="1">
      <c r="A34" s="335"/>
      <c r="B34" s="337"/>
      <c r="C34" s="337"/>
      <c r="D34" s="339"/>
      <c r="E34" s="339"/>
      <c r="F34" s="339"/>
      <c r="G34" s="331"/>
      <c r="H34" s="332"/>
      <c r="I34" s="333"/>
    </row>
    <row r="35" spans="1:9" s="334" customFormat="1" ht="19.5">
      <c r="A35" s="329" t="s">
        <v>143</v>
      </c>
      <c r="B35" s="344" t="str">
        <f>IF(ISERROR('Data Collection'!B139*1000000/'Data Collection'!B37),"n/a",'Data Collection'!B139*1000000/'Data Collection'!B37)</f>
        <v>n/a</v>
      </c>
      <c r="C35" s="344" t="str">
        <f>IF(ISERROR('Data Collection'!C139*1000000/'Data Collection'!C37),"n/a",'Data Collection'!C139*1000000/'Data Collection'!C37)</f>
        <v>n/a</v>
      </c>
      <c r="D35" s="344" t="str">
        <f>IF(ISERROR('Data Collection'!D139*1000000/'Data Collection'!D37),"n/a",'Data Collection'!D139*1000000/'Data Collection'!D37)</f>
        <v>n/a</v>
      </c>
      <c r="E35" s="344" t="str">
        <f>IF(ISERROR('Data Collection'!E139*1000000/'Data Collection'!E37),"n/a",'Data Collection'!E139*1000000/'Data Collection'!E37)</f>
        <v>n/a</v>
      </c>
      <c r="F35" s="344" t="str">
        <f>IF(ISERROR('Data Collection'!F139*1000000/'Data Collection'!F37),"n/a",'Data Collection'!F139*1000000/'Data Collection'!F37)</f>
        <v>n/a</v>
      </c>
      <c r="G35" s="331"/>
      <c r="H35" s="332" t="str">
        <f t="shared" ref="H35:H36" si="4">IF(ISERROR(F35/E35-1),"n/a",F35/E35-1)</f>
        <v>n/a</v>
      </c>
      <c r="I35" s="333" t="str">
        <f>IF(ISNUMBER(H35),IF(ABS(H35)&lt;0.05,"a","i"),"3")</f>
        <v>3</v>
      </c>
    </row>
    <row r="36" spans="1:9" s="334" customFormat="1" ht="19.5">
      <c r="A36" s="345" t="s">
        <v>140</v>
      </c>
      <c r="B36" s="351" t="str">
        <f>IF(ISERROR('Data Collection'!B139*1000000/'Data Collection'!B55),"n/a",'Data Collection'!B139*1000000/'Data Collection'!B55*100)</f>
        <v>n/a</v>
      </c>
      <c r="C36" s="351" t="str">
        <f>IF(ISERROR('Data Collection'!C139*1000000/'Data Collection'!C55),"n/a",'Data Collection'!C139*1000000/'Data Collection'!C55*100)</f>
        <v>n/a</v>
      </c>
      <c r="D36" s="351">
        <f>IF(ISERROR('Data Collection'!D139*1000000/'Data Collection'!D55),"n/a",'Data Collection'!D139*1000000/'Data Collection'!D55*100)</f>
        <v>11.207129157492968</v>
      </c>
      <c r="E36" s="351">
        <f>IF(ISERROR('Data Collection'!E139*1000000/'Data Collection'!E55),"n/a",'Data Collection'!E139*1000000/'Data Collection'!E55*100)</f>
        <v>11.019100701233445</v>
      </c>
      <c r="F36" s="351">
        <f>IF(ISERROR('Data Collection'!F139*1000000/'Data Collection'!F55),"n/a",'Data Collection'!F139*1000000/'Data Collection'!F55*100)</f>
        <v>12.434635793535938</v>
      </c>
      <c r="G36" s="331"/>
      <c r="H36" s="332">
        <f t="shared" si="4"/>
        <v>0.12846194355443563</v>
      </c>
      <c r="I36" s="333" t="str">
        <f>IF(ISNUMBER(H36),IF(ABS(H36)&lt;0.05,"a","i"),"3")</f>
        <v>i</v>
      </c>
    </row>
    <row r="37" spans="1:9" s="334" customFormat="1" ht="9" customHeight="1">
      <c r="A37" s="335"/>
      <c r="B37" s="341"/>
      <c r="C37" s="341"/>
      <c r="D37" s="342"/>
      <c r="E37" s="342"/>
      <c r="F37" s="342"/>
      <c r="G37" s="331"/>
      <c r="H37" s="332"/>
      <c r="I37" s="333"/>
    </row>
    <row r="38" spans="1:9" s="334" customFormat="1" ht="19.5">
      <c r="A38" s="335" t="s">
        <v>139</v>
      </c>
      <c r="B38" s="352" t="str">
        <f>IF(ISERROR('Data Collection'!B55/'Data Collection'!B37),"n/a",'Data Collection'!B55/'Data Collection'!B37)</f>
        <v>n/a</v>
      </c>
      <c r="C38" s="352" t="str">
        <f>IF(ISERROR('Data Collection'!C55/'Data Collection'!C37),"n/a",'Data Collection'!C55/'Data Collection'!C37)</f>
        <v>n/a</v>
      </c>
      <c r="D38" s="352" t="str">
        <f>IF(ISERROR('Data Collection'!D55/'Data Collection'!D37),"n/a",'Data Collection'!D55/'Data Collection'!D37)</f>
        <v>n/a</v>
      </c>
      <c r="E38" s="352" t="str">
        <f>IF(ISERROR('Data Collection'!E55/'Data Collection'!E37),"n/a",'Data Collection'!E55/'Data Collection'!E37)</f>
        <v>n/a</v>
      </c>
      <c r="F38" s="352" t="str">
        <f>IF(ISERROR('Data Collection'!F55/'Data Collection'!F37),"n/a",'Data Collection'!F55/'Data Collection'!F37)</f>
        <v>n/a</v>
      </c>
      <c r="G38" s="331"/>
      <c r="H38" s="332" t="str">
        <f>IF(ISERROR(F38/E38-1),"n/a",F38/E38-1)</f>
        <v>n/a</v>
      </c>
      <c r="I38" s="333" t="str">
        <f>IF(ISNUMBER(H38),IF(ABS(H38)&lt;0.05,"a","i"),"3")</f>
        <v>3</v>
      </c>
    </row>
    <row r="39" spans="1:9" s="334" customFormat="1" ht="9" customHeight="1">
      <c r="A39" s="335"/>
      <c r="B39" s="337"/>
      <c r="C39" s="337"/>
      <c r="D39" s="339"/>
      <c r="E39" s="339"/>
      <c r="F39" s="339"/>
      <c r="G39" s="331"/>
      <c r="H39" s="332"/>
      <c r="I39" s="333"/>
    </row>
    <row r="40" spans="1:9" s="334" customFormat="1" ht="19.5">
      <c r="A40" s="329" t="s">
        <v>142</v>
      </c>
      <c r="B40" s="344" t="str">
        <f>IF(ISERROR('Data Collection'!B143*1000000/'Data Collection'!B38),"n/a",'Data Collection'!B143*1000000/'Data Collection'!B38)</f>
        <v>n/a</v>
      </c>
      <c r="C40" s="344" t="str">
        <f>IF(ISERROR('Data Collection'!C143*1000000/'Data Collection'!C38),"n/a",'Data Collection'!C143*1000000/'Data Collection'!C38)</f>
        <v>n/a</v>
      </c>
      <c r="D40" s="344" t="str">
        <f>IF(ISERROR('Data Collection'!D143*1000000/'Data Collection'!D38),"n/a",'Data Collection'!D143*1000000/'Data Collection'!D38)</f>
        <v>n/a</v>
      </c>
      <c r="E40" s="344" t="str">
        <f>IF(ISERROR('Data Collection'!E143*1000000/'Data Collection'!E38),"n/a",'Data Collection'!E143*1000000/'Data Collection'!E38)</f>
        <v>n/a</v>
      </c>
      <c r="F40" s="344" t="str">
        <f>IF(ISERROR('Data Collection'!F143*1000000/'Data Collection'!F38),"n/a",'Data Collection'!F143*1000000/'Data Collection'!F38)</f>
        <v>n/a</v>
      </c>
      <c r="G40" s="331"/>
      <c r="H40" s="332" t="str">
        <f t="shared" ref="H40:H41" si="5">IF(ISERROR(F40/E40-1),"n/a",F40/E40-1)</f>
        <v>n/a</v>
      </c>
      <c r="I40" s="333" t="str">
        <f>IF(ISNUMBER(H40),IF(ABS(H40)&lt;0.05,"a","i"),"3")</f>
        <v>3</v>
      </c>
    </row>
    <row r="41" spans="1:9" s="334" customFormat="1" ht="19.5">
      <c r="A41" s="345" t="s">
        <v>141</v>
      </c>
      <c r="B41" s="351" t="str">
        <f>IF(ISERROR('Data Collection'!B143*1000000/'Data Collection'!B56),"n/a",'Data Collection'!B143*1000000/'Data Collection'!B56*100)</f>
        <v>n/a</v>
      </c>
      <c r="C41" s="351" t="str">
        <f>IF(ISERROR('Data Collection'!C143*1000000/'Data Collection'!C56),"n/a",'Data Collection'!C143*1000000/'Data Collection'!C56*100)</f>
        <v>n/a</v>
      </c>
      <c r="D41" s="351" t="str">
        <f>IF(ISERROR('Data Collection'!D143*1000000/'Data Collection'!D56),"n/a",'Data Collection'!D143*1000000/'Data Collection'!D56*100)</f>
        <v>n/a</v>
      </c>
      <c r="E41" s="351" t="str">
        <f>IF(ISERROR('Data Collection'!E143*1000000/'Data Collection'!E56),"n/a",'Data Collection'!E143*1000000/'Data Collection'!E56*100)</f>
        <v>n/a</v>
      </c>
      <c r="F41" s="351" t="str">
        <f>IF(ISERROR('Data Collection'!F143*1000000/'Data Collection'!F56),"n/a",'Data Collection'!F143*1000000/'Data Collection'!F56*100)</f>
        <v>n/a</v>
      </c>
      <c r="G41" s="331"/>
      <c r="H41" s="332" t="str">
        <f t="shared" si="5"/>
        <v>n/a</v>
      </c>
      <c r="I41" s="333" t="str">
        <f>IF(ISNUMBER(H41),IF(ABS(H41)&lt;0.05,"a","i"),"3")</f>
        <v>3</v>
      </c>
    </row>
    <row r="42" spans="1:9" s="334" customFormat="1" ht="9" customHeight="1">
      <c r="A42" s="335"/>
      <c r="B42" s="341"/>
      <c r="C42" s="341"/>
      <c r="D42" s="342"/>
      <c r="E42" s="342"/>
      <c r="F42" s="342"/>
      <c r="G42" s="331"/>
      <c r="H42" s="332"/>
      <c r="I42" s="333"/>
    </row>
    <row r="43" spans="1:9" s="334" customFormat="1" ht="19.5">
      <c r="A43" s="335" t="s">
        <v>139</v>
      </c>
      <c r="B43" s="352" t="str">
        <f>IF(ISERROR('Data Collection'!B56/'Data Collection'!B38),"n/a",'Data Collection'!B56/'Data Collection'!B38)</f>
        <v>n/a</v>
      </c>
      <c r="C43" s="352" t="str">
        <f>IF(ISERROR('Data Collection'!C56/'Data Collection'!C38),"n/a",'Data Collection'!C56/'Data Collection'!C38)</f>
        <v>n/a</v>
      </c>
      <c r="D43" s="352" t="str">
        <f>IF(ISERROR('Data Collection'!D56/'Data Collection'!D38),"n/a",'Data Collection'!D56/'Data Collection'!D38)</f>
        <v>n/a</v>
      </c>
      <c r="E43" s="352" t="str">
        <f>IF(ISERROR('Data Collection'!E56/'Data Collection'!E38),"n/a",'Data Collection'!E56/'Data Collection'!E38)</f>
        <v>n/a</v>
      </c>
      <c r="F43" s="352" t="str">
        <f>IF(ISERROR('Data Collection'!F56/'Data Collection'!F38),"n/a",'Data Collection'!F56/'Data Collection'!F38)</f>
        <v>n/a</v>
      </c>
      <c r="G43" s="331"/>
      <c r="H43" s="332" t="str">
        <f>IF(ISERROR(F43/E43-1),"n/a",F43/E43-1)</f>
        <v>n/a</v>
      </c>
      <c r="I43" s="333" t="str">
        <f>IF(ISNUMBER(H43),IF(ABS(H43)&lt;0.05,"a","i"),"3")</f>
        <v>3</v>
      </c>
    </row>
    <row r="44" spans="1:9" s="334" customFormat="1" ht="19.5">
      <c r="A44" s="335"/>
      <c r="B44" s="353"/>
      <c r="C44" s="353"/>
      <c r="D44" s="354"/>
      <c r="E44" s="354"/>
      <c r="F44" s="354"/>
      <c r="G44" s="331"/>
      <c r="H44" s="332"/>
      <c r="I44" s="333"/>
    </row>
    <row r="45" spans="1:9" s="334" customFormat="1" ht="19.5">
      <c r="A45" s="329" t="s">
        <v>156</v>
      </c>
      <c r="B45" s="353"/>
      <c r="C45" s="353"/>
      <c r="D45" s="354"/>
      <c r="E45" s="354"/>
      <c r="F45" s="354"/>
      <c r="G45" s="331"/>
      <c r="H45" s="332"/>
      <c r="I45" s="333"/>
    </row>
    <row r="46" spans="1:9" s="334" customFormat="1" ht="19.5">
      <c r="A46" s="335" t="s">
        <v>165</v>
      </c>
      <c r="B46" s="343" t="str">
        <f>IF(ISERROR('Data Collection'!B136/'Data Collection'!B135),"n/a",'Data Collection'!B136/'Data Collection'!B135)</f>
        <v>n/a</v>
      </c>
      <c r="C46" s="343" t="str">
        <f>IF(ISERROR('Data Collection'!C136/'Data Collection'!C135),"n/a",'Data Collection'!C136/'Data Collection'!C135)</f>
        <v>n/a</v>
      </c>
      <c r="D46" s="343">
        <f>IF(ISERROR('Data Collection'!D136/'Data Collection'!D135),"n/a",'Data Collection'!D136/'Data Collection'!D135)</f>
        <v>0.14796811696693693</v>
      </c>
      <c r="E46" s="343">
        <f>IF(ISERROR('Data Collection'!E136/'Data Collection'!E135),"n/a",'Data Collection'!E136/'Data Collection'!E135)</f>
        <v>0.14102208554929183</v>
      </c>
      <c r="F46" s="343">
        <f>IF(ISERROR('Data Collection'!F136/'Data Collection'!F135),"n/a",'Data Collection'!F136/'Data Collection'!F135)</f>
        <v>0.14303106508538163</v>
      </c>
      <c r="G46" s="331"/>
      <c r="H46" s="332">
        <f t="shared" ref="H46:H47" si="6">IF(ISERROR(F46/E46-1),"n/a",F46/E46-1)</f>
        <v>1.4245850416015893E-2</v>
      </c>
      <c r="I46" s="333" t="str">
        <f>IF(ISNUMBER(H46),IF(ABS(H46)&lt;0.05,"a","i"),"3")</f>
        <v>a</v>
      </c>
    </row>
    <row r="47" spans="1:9" s="334" customFormat="1" ht="19.5">
      <c r="A47" s="335" t="s">
        <v>166</v>
      </c>
      <c r="B47" s="343" t="str">
        <f>IF(ISERROR('Data Collection'!B137/'Data Collection'!B135),"n/a",'Data Collection'!B137/'Data Collection'!B135)</f>
        <v>n/a</v>
      </c>
      <c r="C47" s="343" t="str">
        <f>IF(ISERROR('Data Collection'!C137/'Data Collection'!C135),"n/a",'Data Collection'!C137/'Data Collection'!C135)</f>
        <v>n/a</v>
      </c>
      <c r="D47" s="343">
        <f>IF(ISERROR('Data Collection'!D137/'Data Collection'!D135),"n/a",'Data Collection'!D137/'Data Collection'!D135)</f>
        <v>0.8520318830330631</v>
      </c>
      <c r="E47" s="343">
        <f>IF(ISERROR('Data Collection'!E137/'Data Collection'!E135),"n/a",'Data Collection'!E137/'Data Collection'!E135)</f>
        <v>0.85897791445070804</v>
      </c>
      <c r="F47" s="343">
        <f>IF(ISERROR('Data Collection'!F137/'Data Collection'!F135),"n/a",'Data Collection'!F137/'Data Collection'!F135)</f>
        <v>0.85696893491461834</v>
      </c>
      <c r="G47" s="331"/>
      <c r="H47" s="332">
        <f t="shared" si="6"/>
        <v>-2.3388023164417904E-3</v>
      </c>
      <c r="I47" s="333" t="str">
        <f>IF(ISNUMBER(H47),IF(ABS(H47)&lt;0.05,"a","i"),"3")</f>
        <v>a</v>
      </c>
    </row>
    <row r="48" spans="1:9" s="334" customFormat="1" ht="9" customHeight="1">
      <c r="A48" s="335"/>
      <c r="B48" s="341"/>
      <c r="C48" s="341"/>
      <c r="D48" s="342"/>
      <c r="E48" s="342"/>
      <c r="F48" s="342"/>
      <c r="G48" s="331"/>
      <c r="H48" s="332"/>
      <c r="I48" s="333"/>
    </row>
    <row r="49" spans="1:9" s="334" customFormat="1" ht="19.5">
      <c r="A49" s="335" t="s">
        <v>169</v>
      </c>
      <c r="B49" s="343" t="str">
        <f>IF(ISERROR('Data Collection'!B140/'Data Collection'!B139),"n/a",'Data Collection'!B140/'Data Collection'!B139)</f>
        <v>n/a</v>
      </c>
      <c r="C49" s="343" t="str">
        <f>IF(ISERROR('Data Collection'!C140/'Data Collection'!C139),"n/a",'Data Collection'!C140/'Data Collection'!C139)</f>
        <v>n/a</v>
      </c>
      <c r="D49" s="343">
        <f>IF(ISERROR('Data Collection'!D140/'Data Collection'!D139),"n/a",'Data Collection'!D140/'Data Collection'!D139)</f>
        <v>0.14796811696693693</v>
      </c>
      <c r="E49" s="343">
        <f>IF(ISERROR('Data Collection'!E140/'Data Collection'!E139),"n/a",'Data Collection'!E140/'Data Collection'!E139)</f>
        <v>0.14102208554929185</v>
      </c>
      <c r="F49" s="343">
        <f>IF(ISERROR('Data Collection'!F140/'Data Collection'!F139),"n/a",'Data Collection'!F140/'Data Collection'!F139)</f>
        <v>0.14303106508538163</v>
      </c>
      <c r="G49" s="331"/>
      <c r="H49" s="332">
        <f t="shared" ref="H49:H50" si="7">IF(ISERROR(F49/E49-1),"n/a",F49/E49-1)</f>
        <v>1.4245850416015671E-2</v>
      </c>
      <c r="I49" s="333" t="str">
        <f>IF(ISNUMBER(H49),IF(ABS(H49)&lt;0.05,"a","i"),"3")</f>
        <v>a</v>
      </c>
    </row>
    <row r="50" spans="1:9" s="334" customFormat="1" ht="19.5">
      <c r="A50" s="335" t="s">
        <v>167</v>
      </c>
      <c r="B50" s="343" t="str">
        <f>IF(ISERROR('Data Collection'!B141/'Data Collection'!B139),"n/a",'Data Collection'!B141/'Data Collection'!B139)</f>
        <v>n/a</v>
      </c>
      <c r="C50" s="343" t="str">
        <f>IF(ISERROR('Data Collection'!C141/'Data Collection'!C139),"n/a",'Data Collection'!C141/'Data Collection'!C139)</f>
        <v>n/a</v>
      </c>
      <c r="D50" s="343">
        <f>IF(ISERROR('Data Collection'!D141/'Data Collection'!D139),"n/a",'Data Collection'!D141/'Data Collection'!D139)</f>
        <v>0.8520318830330631</v>
      </c>
      <c r="E50" s="343">
        <f>IF(ISERROR('Data Collection'!E141/'Data Collection'!E139),"n/a",'Data Collection'!E141/'Data Collection'!E139)</f>
        <v>0.85897791445070815</v>
      </c>
      <c r="F50" s="343">
        <f>IF(ISERROR('Data Collection'!F141/'Data Collection'!F139),"n/a",'Data Collection'!F141/'Data Collection'!F139)</f>
        <v>0.85696893491461834</v>
      </c>
      <c r="G50" s="331"/>
      <c r="H50" s="332">
        <f t="shared" si="7"/>
        <v>-2.3388023164420124E-3</v>
      </c>
      <c r="I50" s="333" t="str">
        <f>IF(ISNUMBER(H50),IF(ABS(H50)&lt;0.05,"a","i"),"3")</f>
        <v>a</v>
      </c>
    </row>
    <row r="51" spans="1:9" s="334" customFormat="1" ht="9" customHeight="1">
      <c r="A51" s="335"/>
      <c r="B51" s="341"/>
      <c r="C51" s="341"/>
      <c r="D51" s="342"/>
      <c r="E51" s="342"/>
      <c r="F51" s="342"/>
      <c r="G51" s="331"/>
      <c r="H51" s="332"/>
      <c r="I51" s="333"/>
    </row>
    <row r="52" spans="1:9" s="334" customFormat="1" ht="19.5">
      <c r="A52" s="335" t="s">
        <v>170</v>
      </c>
      <c r="B52" s="343" t="str">
        <f>IF(ISERROR('Data Collection'!B144/'Data Collection'!B143),"n/a",'Data Collection'!B144/'Data Collection'!B143)</f>
        <v>n/a</v>
      </c>
      <c r="C52" s="343" t="str">
        <f>IF(ISERROR('Data Collection'!C144/'Data Collection'!C143),"n/a",'Data Collection'!C144/'Data Collection'!C143)</f>
        <v>n/a</v>
      </c>
      <c r="D52" s="343" t="str">
        <f>IF(ISERROR('Data Collection'!D144/'Data Collection'!D143),"n/a",'Data Collection'!D144/'Data Collection'!D143)</f>
        <v>n/a</v>
      </c>
      <c r="E52" s="343" t="str">
        <f>IF(ISERROR('Data Collection'!E144/'Data Collection'!E143),"n/a",'Data Collection'!E144/'Data Collection'!E143)</f>
        <v>n/a</v>
      </c>
      <c r="F52" s="343" t="str">
        <f>IF(ISERROR('Data Collection'!F144/'Data Collection'!F143),"n/a",'Data Collection'!F144/'Data Collection'!F143)</f>
        <v>n/a</v>
      </c>
      <c r="G52" s="331"/>
      <c r="H52" s="332" t="str">
        <f t="shared" ref="H52:H53" si="8">IF(ISERROR(F52/E52-1),"n/a",F52/E52-1)</f>
        <v>n/a</v>
      </c>
      <c r="I52" s="333" t="str">
        <f>IF(ISNUMBER(H52),IF(ABS(H52)&lt;0.05,"a","i"),"3")</f>
        <v>3</v>
      </c>
    </row>
    <row r="53" spans="1:9" s="334" customFormat="1" ht="19.5">
      <c r="A53" s="335" t="s">
        <v>168</v>
      </c>
      <c r="B53" s="343" t="str">
        <f>IF(ISERROR('Data Collection'!B145/'Data Collection'!B143),"n/a",'Data Collection'!B145/'Data Collection'!B143)</f>
        <v>n/a</v>
      </c>
      <c r="C53" s="343" t="str">
        <f>IF(ISERROR('Data Collection'!C145/'Data Collection'!C143),"n/a",'Data Collection'!C145/'Data Collection'!C143)</f>
        <v>n/a</v>
      </c>
      <c r="D53" s="343" t="str">
        <f>IF(ISERROR('Data Collection'!D145/'Data Collection'!D143),"n/a",'Data Collection'!D145/'Data Collection'!D143)</f>
        <v>n/a</v>
      </c>
      <c r="E53" s="343" t="str">
        <f>IF(ISERROR('Data Collection'!E145/'Data Collection'!E143),"n/a",'Data Collection'!E145/'Data Collection'!E143)</f>
        <v>n/a</v>
      </c>
      <c r="F53" s="343" t="str">
        <f>IF(ISERROR('Data Collection'!F145/'Data Collection'!F143),"n/a",'Data Collection'!F145/'Data Collection'!F143)</f>
        <v>n/a</v>
      </c>
      <c r="G53" s="331"/>
      <c r="H53" s="332" t="str">
        <f t="shared" si="8"/>
        <v>n/a</v>
      </c>
      <c r="I53" s="333" t="str">
        <f>IF(ISNUMBER(H53),IF(ABS(H53)&lt;0.05,"a","i"),"3")</f>
        <v>3</v>
      </c>
    </row>
    <row r="54" spans="1:9" s="334" customFormat="1" ht="19.5">
      <c r="A54" s="335"/>
      <c r="B54" s="353"/>
      <c r="C54" s="353"/>
      <c r="D54" s="354"/>
      <c r="E54" s="354"/>
      <c r="F54" s="354"/>
      <c r="G54" s="331"/>
      <c r="H54" s="332"/>
      <c r="I54" s="333"/>
    </row>
    <row r="55" spans="1:9" s="334" customFormat="1" ht="19.5">
      <c r="A55" s="329" t="s">
        <v>151</v>
      </c>
      <c r="B55" s="353"/>
      <c r="C55" s="353"/>
      <c r="D55" s="354"/>
      <c r="E55" s="354"/>
      <c r="F55" s="354"/>
      <c r="G55" s="331"/>
      <c r="H55" s="332"/>
      <c r="I55" s="333"/>
    </row>
    <row r="56" spans="1:9" s="334" customFormat="1" ht="19.5">
      <c r="A56" s="335" t="s">
        <v>152</v>
      </c>
      <c r="B56" s="344" t="str">
        <f>IF(ISERROR('Data Collection'!B71*1000000/'Data Collection'!B35),"n/a",'Data Collection'!B71*1000000/'Data Collection'!B35)</f>
        <v>n/a</v>
      </c>
      <c r="C56" s="344" t="str">
        <f>IF(ISERROR('Data Collection'!C71*1000000/'Data Collection'!C35),"n/a",'Data Collection'!C71*1000000/'Data Collection'!C35)</f>
        <v>n/a</v>
      </c>
      <c r="D56" s="344" t="str">
        <f>IF(ISERROR('Data Collection'!D71*1000000/'Data Collection'!D35),"n/a",'Data Collection'!D71*1000000/'Data Collection'!D35)</f>
        <v>n/a</v>
      </c>
      <c r="E56" s="344" t="str">
        <f>IF(ISERROR('Data Collection'!E71*1000000/'Data Collection'!E35),"n/a",'Data Collection'!E71*1000000/'Data Collection'!E35)</f>
        <v>n/a</v>
      </c>
      <c r="F56" s="344" t="str">
        <f>IF(ISERROR('Data Collection'!F71*1000000/'Data Collection'!F35),"n/a",'Data Collection'!F71*1000000/'Data Collection'!F35)</f>
        <v>n/a</v>
      </c>
      <c r="G56" s="331"/>
      <c r="H56" s="332" t="str">
        <f t="shared" ref="H56:H59" si="9">IF(ISERROR(F56/E56-1),"n/a",F56/E56-1)</f>
        <v>n/a</v>
      </c>
      <c r="I56" s="333" t="str">
        <f>IF(ISNUMBER(H56),IF(ABS(H56)&lt;0.05,"a","i"),"3")</f>
        <v>3</v>
      </c>
    </row>
    <row r="57" spans="1:9" s="334" customFormat="1" ht="19.5">
      <c r="A57" s="335" t="s">
        <v>153</v>
      </c>
      <c r="B57" s="344" t="str">
        <f>IF(ISERROR('Data Collection'!B72*1000000/'Data Collection'!B36),"n/a",'Data Collection'!B72*1000000/'Data Collection'!B36)</f>
        <v>n/a</v>
      </c>
      <c r="C57" s="344" t="str">
        <f>IF(ISERROR('Data Collection'!C72*1000000/'Data Collection'!C36),"n/a",'Data Collection'!C72*1000000/'Data Collection'!C36)</f>
        <v>n/a</v>
      </c>
      <c r="D57" s="344" t="str">
        <f>IF(ISERROR('Data Collection'!D72*1000000/'Data Collection'!D36),"n/a",'Data Collection'!D72*1000000/'Data Collection'!D36)</f>
        <v>n/a</v>
      </c>
      <c r="E57" s="344" t="str">
        <f>IF(ISERROR('Data Collection'!E72*1000000/'Data Collection'!E36),"n/a",'Data Collection'!E72*1000000/'Data Collection'!E36)</f>
        <v>n/a</v>
      </c>
      <c r="F57" s="344" t="str">
        <f>IF(ISERROR('Data Collection'!F72*1000000/'Data Collection'!F36),"n/a",'Data Collection'!F72*1000000/'Data Collection'!F36)</f>
        <v>n/a</v>
      </c>
      <c r="G57" s="331"/>
      <c r="H57" s="332" t="str">
        <f t="shared" si="9"/>
        <v>n/a</v>
      </c>
      <c r="I57" s="333" t="str">
        <f>IF(ISNUMBER(H57),IF(ABS(H57)&lt;0.05,"a","i"),"3")</f>
        <v>3</v>
      </c>
    </row>
    <row r="58" spans="1:9" s="334" customFormat="1" ht="19.5">
      <c r="A58" s="335" t="s">
        <v>154</v>
      </c>
      <c r="B58" s="344" t="str">
        <f>IF(ISERROR('Data Collection'!B73*1000000/'Data Collection'!B37),"n/a",'Data Collection'!B73*1000000/'Data Collection'!B37)</f>
        <v>n/a</v>
      </c>
      <c r="C58" s="344" t="str">
        <f>IF(ISERROR('Data Collection'!C73*1000000/'Data Collection'!C37),"n/a",'Data Collection'!C73*1000000/'Data Collection'!C37)</f>
        <v>n/a</v>
      </c>
      <c r="D58" s="344" t="str">
        <f>IF(ISERROR('Data Collection'!D73*1000000/'Data Collection'!D37),"n/a",'Data Collection'!D73*1000000/'Data Collection'!D37)</f>
        <v>n/a</v>
      </c>
      <c r="E58" s="344" t="str">
        <f>IF(ISERROR('Data Collection'!E73*1000000/'Data Collection'!E37),"n/a",'Data Collection'!E73*1000000/'Data Collection'!E37)</f>
        <v>n/a</v>
      </c>
      <c r="F58" s="344" t="str">
        <f>IF(ISERROR('Data Collection'!F73*1000000/'Data Collection'!F37),"n/a",'Data Collection'!F73*1000000/'Data Collection'!F37)</f>
        <v>n/a</v>
      </c>
      <c r="G58" s="331"/>
      <c r="H58" s="332" t="str">
        <f t="shared" si="9"/>
        <v>n/a</v>
      </c>
      <c r="I58" s="333" t="str">
        <f>IF(ISNUMBER(H58),IF(ABS(H58)&lt;0.05,"a","i"),"3")</f>
        <v>3</v>
      </c>
    </row>
    <row r="59" spans="1:9" s="334" customFormat="1" ht="19.5">
      <c r="A59" s="335" t="s">
        <v>155</v>
      </c>
      <c r="B59" s="344" t="str">
        <f>IF(ISERROR('Data Collection'!B74*1000000/'Data Collection'!B38),"n/a",'Data Collection'!B74*1000000/'Data Collection'!B38)</f>
        <v>n/a</v>
      </c>
      <c r="C59" s="344" t="str">
        <f>IF(ISERROR('Data Collection'!C74*1000000/'Data Collection'!C38),"n/a",'Data Collection'!C74*1000000/'Data Collection'!C38)</f>
        <v>n/a</v>
      </c>
      <c r="D59" s="344" t="str">
        <f>IF(ISERROR('Data Collection'!D74*1000000/'Data Collection'!D38),"n/a",'Data Collection'!D74*1000000/'Data Collection'!D38)</f>
        <v>n/a</v>
      </c>
      <c r="E59" s="344" t="str">
        <f>IF(ISERROR('Data Collection'!E74*1000000/'Data Collection'!E38),"n/a",'Data Collection'!E74*1000000/'Data Collection'!E38)</f>
        <v>n/a</v>
      </c>
      <c r="F59" s="344" t="str">
        <f>IF(ISERROR('Data Collection'!F74*1000000/'Data Collection'!F38),"n/a",'Data Collection'!F74*1000000/'Data Collection'!F38)</f>
        <v>n/a</v>
      </c>
      <c r="G59" s="331"/>
      <c r="H59" s="332" t="str">
        <f t="shared" si="9"/>
        <v>n/a</v>
      </c>
      <c r="I59" s="333" t="str">
        <f>IF(ISNUMBER(H59),IF(ABS(H59)&lt;0.05,"a","i"),"3")</f>
        <v>3</v>
      </c>
    </row>
    <row r="60" spans="1:9" s="334" customFormat="1" ht="19.5">
      <c r="A60" s="335"/>
      <c r="B60" s="337"/>
      <c r="C60" s="337"/>
      <c r="D60" s="339"/>
      <c r="E60" s="339"/>
      <c r="F60" s="339"/>
      <c r="G60" s="331"/>
      <c r="H60" s="332"/>
      <c r="I60" s="333"/>
    </row>
    <row r="61" spans="1:9" s="334" customFormat="1" ht="19.5">
      <c r="A61" s="329" t="s">
        <v>150</v>
      </c>
      <c r="B61" s="353"/>
      <c r="C61" s="353"/>
      <c r="D61" s="354"/>
      <c r="E61" s="354"/>
      <c r="F61" s="354"/>
      <c r="G61" s="331"/>
      <c r="H61" s="332"/>
      <c r="I61" s="333"/>
    </row>
    <row r="62" spans="1:9" s="334" customFormat="1" ht="19.5">
      <c r="A62" s="335" t="s">
        <v>146</v>
      </c>
      <c r="B62" s="343" t="str">
        <f>IF(ISERROR('Data Collection'!B71/'Data Collection'!B70),"n/a",'Data Collection'!B71/'Data Collection'!B70)</f>
        <v>n/a</v>
      </c>
      <c r="C62" s="343" t="str">
        <f>IF(ISERROR('Data Collection'!C71/'Data Collection'!C70),"n/a",'Data Collection'!C71/'Data Collection'!C70)</f>
        <v>n/a</v>
      </c>
      <c r="D62" s="343" t="str">
        <f>IF(ISERROR('Data Collection'!D71/'Data Collection'!D70),"n/a",'Data Collection'!D71/'Data Collection'!D70)</f>
        <v>n/a</v>
      </c>
      <c r="E62" s="343" t="str">
        <f>IF(ISERROR('Data Collection'!E71/'Data Collection'!E70),"n/a",'Data Collection'!E71/'Data Collection'!E70)</f>
        <v>n/a</v>
      </c>
      <c r="F62" s="343" t="str">
        <f>IF(ISERROR('Data Collection'!F71/'Data Collection'!F70),"n/a",'Data Collection'!F71/'Data Collection'!F70)</f>
        <v>n/a</v>
      </c>
      <c r="G62" s="331"/>
      <c r="H62" s="332" t="str">
        <f t="shared" ref="H62:H65" si="10">IF(ISERROR(F62/E62-1),"n/a",F62/E62-1)</f>
        <v>n/a</v>
      </c>
      <c r="I62" s="333" t="str">
        <f>IF(ISNUMBER(H62),IF(ABS(H62)&lt;0.05,"a","i"),"3")</f>
        <v>3</v>
      </c>
    </row>
    <row r="63" spans="1:9" s="334" customFormat="1" ht="19.5">
      <c r="A63" s="335" t="s">
        <v>147</v>
      </c>
      <c r="B63" s="343" t="str">
        <f>IF(ISERROR('Data Collection'!B72/'Data Collection'!B70),"n/a",'Data Collection'!B72/'Data Collection'!B70)</f>
        <v>n/a</v>
      </c>
      <c r="C63" s="343" t="str">
        <f>IF(ISERROR('Data Collection'!C72/'Data Collection'!C70),"n/a",'Data Collection'!C72/'Data Collection'!C70)</f>
        <v>n/a</v>
      </c>
      <c r="D63" s="343" t="str">
        <f>IF(ISERROR('Data Collection'!D72/'Data Collection'!D70),"n/a",'Data Collection'!D72/'Data Collection'!D70)</f>
        <v>n/a</v>
      </c>
      <c r="E63" s="343" t="str">
        <f>IF(ISERROR('Data Collection'!E72/'Data Collection'!E70),"n/a",'Data Collection'!E72/'Data Collection'!E70)</f>
        <v>n/a</v>
      </c>
      <c r="F63" s="343" t="str">
        <f>IF(ISERROR('Data Collection'!F72/'Data Collection'!F70),"n/a",'Data Collection'!F72/'Data Collection'!F70)</f>
        <v>n/a</v>
      </c>
      <c r="G63" s="331"/>
      <c r="H63" s="332" t="str">
        <f t="shared" si="10"/>
        <v>n/a</v>
      </c>
      <c r="I63" s="333" t="str">
        <f>IF(ISNUMBER(H63),IF(ABS(H63)&lt;0.05,"a","i"),"3")</f>
        <v>3</v>
      </c>
    </row>
    <row r="64" spans="1:9" s="334" customFormat="1" ht="19.5">
      <c r="A64" s="335" t="s">
        <v>148</v>
      </c>
      <c r="B64" s="343" t="str">
        <f>IF(ISERROR('Data Collection'!B73/'Data Collection'!B70),"n/a",'Data Collection'!B73/'Data Collection'!B70)</f>
        <v>n/a</v>
      </c>
      <c r="C64" s="343" t="str">
        <f>IF(ISERROR('Data Collection'!C73/'Data Collection'!C70),"n/a",'Data Collection'!C73/'Data Collection'!C70)</f>
        <v>n/a</v>
      </c>
      <c r="D64" s="343" t="str">
        <f>IF(ISERROR('Data Collection'!D73/'Data Collection'!D70),"n/a",'Data Collection'!D73/'Data Collection'!D70)</f>
        <v>n/a</v>
      </c>
      <c r="E64" s="343" t="str">
        <f>IF(ISERROR('Data Collection'!E73/'Data Collection'!E70),"n/a",'Data Collection'!E73/'Data Collection'!E70)</f>
        <v>n/a</v>
      </c>
      <c r="F64" s="343" t="str">
        <f>IF(ISERROR('Data Collection'!F73/'Data Collection'!F70),"n/a",'Data Collection'!F73/'Data Collection'!F70)</f>
        <v>n/a</v>
      </c>
      <c r="G64" s="331"/>
      <c r="H64" s="332" t="str">
        <f t="shared" si="10"/>
        <v>n/a</v>
      </c>
      <c r="I64" s="333" t="str">
        <f>IF(ISNUMBER(H64),IF(ABS(H64)&lt;0.05,"a","i"),"3")</f>
        <v>3</v>
      </c>
    </row>
    <row r="65" spans="1:9" s="334" customFormat="1" ht="19.5">
      <c r="A65" s="335" t="s">
        <v>149</v>
      </c>
      <c r="B65" s="343" t="str">
        <f>IF(ISERROR('Data Collection'!B74/'Data Collection'!B70),"n/a",'Data Collection'!B74/'Data Collection'!B70)</f>
        <v>n/a</v>
      </c>
      <c r="C65" s="343" t="str">
        <f>IF(ISERROR('Data Collection'!C74/'Data Collection'!C70),"n/a",'Data Collection'!C74/'Data Collection'!C70)</f>
        <v>n/a</v>
      </c>
      <c r="D65" s="343" t="str">
        <f>IF(ISERROR('Data Collection'!D74/'Data Collection'!D70),"n/a",'Data Collection'!D74/'Data Collection'!D70)</f>
        <v>n/a</v>
      </c>
      <c r="E65" s="343" t="str">
        <f>IF(ISERROR('Data Collection'!E74/'Data Collection'!E70),"n/a",'Data Collection'!E74/'Data Collection'!E70)</f>
        <v>n/a</v>
      </c>
      <c r="F65" s="343" t="str">
        <f>IF(ISERROR('Data Collection'!F74/'Data Collection'!F70),"n/a",'Data Collection'!F74/'Data Collection'!F70)</f>
        <v>n/a</v>
      </c>
      <c r="G65" s="331"/>
      <c r="H65" s="332" t="str">
        <f t="shared" si="10"/>
        <v>n/a</v>
      </c>
      <c r="I65" s="333" t="str">
        <f>IF(ISNUMBER(H65),IF(ABS(H65)&lt;0.05,"a","i"),"3")</f>
        <v>3</v>
      </c>
    </row>
    <row r="66" spans="1:9" s="334" customFormat="1" ht="19.5">
      <c r="A66" s="335"/>
      <c r="B66" s="337"/>
      <c r="C66" s="337"/>
      <c r="D66" s="339"/>
      <c r="E66" s="339"/>
      <c r="F66" s="339"/>
      <c r="G66" s="331"/>
      <c r="H66" s="332"/>
      <c r="I66" s="333"/>
    </row>
    <row r="67" spans="1:9" s="334" customFormat="1" ht="19.5">
      <c r="A67" s="329" t="s">
        <v>215</v>
      </c>
      <c r="B67" s="353"/>
      <c r="C67" s="353"/>
      <c r="D67" s="354"/>
      <c r="E67" s="354"/>
      <c r="F67" s="354"/>
      <c r="G67" s="331"/>
      <c r="H67" s="332"/>
      <c r="I67" s="333"/>
    </row>
    <row r="68" spans="1:9" s="334" customFormat="1" ht="19.5">
      <c r="A68" s="335" t="s">
        <v>213</v>
      </c>
      <c r="B68" s="343" t="str">
        <f>IF(ISERROR('Data Collection'!B71/'Data Collection'!B133),"n/a",'Data Collection'!B71/'Data Collection'!B133)</f>
        <v>n/a</v>
      </c>
      <c r="C68" s="343" t="str">
        <f>IF(ISERROR('Data Collection'!C71/'Data Collection'!C133),"n/a",'Data Collection'!C71/'Data Collection'!C133)</f>
        <v>n/a</v>
      </c>
      <c r="D68" s="343" t="str">
        <f>IF(ISERROR('Data Collection'!D71/'Data Collection'!D133),"n/a",'Data Collection'!D71/'Data Collection'!D133)</f>
        <v>n/a</v>
      </c>
      <c r="E68" s="343" t="str">
        <f>IF(ISERROR('Data Collection'!E71/'Data Collection'!E133),"n/a",'Data Collection'!E71/'Data Collection'!E133)</f>
        <v>n/a</v>
      </c>
      <c r="F68" s="343" t="str">
        <f>IF(ISERROR('Data Collection'!F71/'Data Collection'!F133),"n/a",'Data Collection'!F71/'Data Collection'!F133)</f>
        <v>n/a</v>
      </c>
      <c r="G68" s="331"/>
      <c r="H68" s="332" t="str">
        <f t="shared" ref="H68:H73" si="11">IF(ISERROR(F68/E68-1),"n/a",F68/E68-1)</f>
        <v>n/a</v>
      </c>
      <c r="I68" s="333" t="str">
        <f>IF(ISNUMBER(H68),IF(ABS(H68)&lt;0.05,"a","i"),"3")</f>
        <v>3</v>
      </c>
    </row>
    <row r="69" spans="1:9" s="334" customFormat="1" ht="19.5">
      <c r="A69" s="335" t="s">
        <v>214</v>
      </c>
      <c r="B69" s="343" t="str">
        <f>IF(ISERROR('Data Collection'!B72/'Data Collection'!B135),"n/a",'Data Collection'!B72/'Data Collection'!B135)</f>
        <v>n/a</v>
      </c>
      <c r="C69" s="343" t="str">
        <f>IF(ISERROR('Data Collection'!C72/'Data Collection'!C135),"n/a",'Data Collection'!C72/'Data Collection'!C135)</f>
        <v>n/a</v>
      </c>
      <c r="D69" s="343" t="str">
        <f>IF(ISERROR('Data Collection'!D72/'Data Collection'!D135),"n/a",'Data Collection'!D72/'Data Collection'!D135)</f>
        <v>n/a</v>
      </c>
      <c r="E69" s="343" t="str">
        <f>IF(ISERROR('Data Collection'!E72/'Data Collection'!E135),"n/a",'Data Collection'!E72/'Data Collection'!E135)</f>
        <v>n/a</v>
      </c>
      <c r="F69" s="343" t="str">
        <f>IF(ISERROR('Data Collection'!F72/'Data Collection'!F135),"n/a",'Data Collection'!F72/'Data Collection'!F135)</f>
        <v>n/a</v>
      </c>
      <c r="G69" s="331"/>
      <c r="H69" s="332" t="str">
        <f t="shared" si="11"/>
        <v>n/a</v>
      </c>
      <c r="I69" s="333" t="str">
        <f>IF(ISNUMBER(H69),IF(ABS(H69)&lt;0.05,"a","i"),"3")</f>
        <v>3</v>
      </c>
    </row>
    <row r="70" spans="1:9" s="334" customFormat="1" ht="19.5">
      <c r="A70" s="335" t="s">
        <v>216</v>
      </c>
      <c r="B70" s="343" t="str">
        <f>IF(ISERROR('Data Collection'!B73/'Data Collection'!B136),"n/a",'Data Collection'!B73/'Data Collection'!B136)</f>
        <v>n/a</v>
      </c>
      <c r="C70" s="343" t="str">
        <f>IF(ISERROR('Data Collection'!C73/'Data Collection'!C136),"n/a",'Data Collection'!C73/'Data Collection'!C136)</f>
        <v>n/a</v>
      </c>
      <c r="D70" s="343" t="str">
        <f>IF(ISERROR('Data Collection'!D73/'Data Collection'!D136),"n/a",'Data Collection'!D73/'Data Collection'!D136)</f>
        <v>n/a</v>
      </c>
      <c r="E70" s="343" t="str">
        <f>IF(ISERROR('Data Collection'!E73/'Data Collection'!E136),"n/a",'Data Collection'!E73/'Data Collection'!E136)</f>
        <v>n/a</v>
      </c>
      <c r="F70" s="343" t="str">
        <f>IF(ISERROR('Data Collection'!F73/'Data Collection'!F136),"n/a",'Data Collection'!F73/'Data Collection'!F136)</f>
        <v>n/a</v>
      </c>
      <c r="G70" s="331"/>
      <c r="H70" s="332" t="str">
        <f t="shared" si="11"/>
        <v>n/a</v>
      </c>
      <c r="I70" s="333" t="str">
        <f>IF(ISNUMBER(H70),IF(ABS(H70)&lt;0.05,"a","i"),"3")</f>
        <v>3</v>
      </c>
    </row>
    <row r="71" spans="1:9" s="334" customFormat="1" ht="19.5">
      <c r="A71" s="335" t="s">
        <v>217</v>
      </c>
      <c r="B71" s="343" t="str">
        <f>IF(ISERROR('Data Collection'!B74/'Data Collection'!B137),"n/a",'Data Collection'!B74/'Data Collection'!B137)</f>
        <v>n/a</v>
      </c>
      <c r="C71" s="343" t="str">
        <f>IF(ISERROR('Data Collection'!C74/'Data Collection'!C137),"n/a",'Data Collection'!C74/'Data Collection'!C137)</f>
        <v>n/a</v>
      </c>
      <c r="D71" s="343" t="str">
        <f>IF(ISERROR('Data Collection'!D74/'Data Collection'!D137),"n/a",'Data Collection'!D74/'Data Collection'!D137)</f>
        <v>n/a</v>
      </c>
      <c r="E71" s="343" t="str">
        <f>IF(ISERROR('Data Collection'!E74/'Data Collection'!E137),"n/a",'Data Collection'!E74/'Data Collection'!E137)</f>
        <v>n/a</v>
      </c>
      <c r="F71" s="343" t="str">
        <f>IF(ISERROR('Data Collection'!F74/'Data Collection'!F137),"n/a",'Data Collection'!F74/'Data Collection'!F137)</f>
        <v>n/a</v>
      </c>
      <c r="G71" s="331"/>
      <c r="H71" s="332" t="str">
        <f t="shared" si="11"/>
        <v>n/a</v>
      </c>
      <c r="I71" s="333" t="str">
        <f>IF(ISNUMBER(H71),IF(ABS(H71)&lt;0.05,"a","i"),"3")</f>
        <v>3</v>
      </c>
    </row>
    <row r="72" spans="1:9" s="334" customFormat="1" ht="19.5">
      <c r="A72" s="335"/>
      <c r="B72" s="337"/>
      <c r="C72" s="337"/>
      <c r="D72" s="339"/>
      <c r="E72" s="339"/>
      <c r="F72" s="339"/>
      <c r="G72" s="331"/>
      <c r="H72" s="332"/>
      <c r="I72" s="333"/>
    </row>
    <row r="73" spans="1:9" s="334" customFormat="1" ht="19.5">
      <c r="A73" s="355" t="s">
        <v>157</v>
      </c>
      <c r="B73" s="353" t="s">
        <v>171</v>
      </c>
      <c r="C73" s="353" t="s">
        <v>171</v>
      </c>
      <c r="D73" s="353" t="s">
        <v>171</v>
      </c>
      <c r="E73" s="353" t="s">
        <v>171</v>
      </c>
      <c r="F73" s="353" t="s">
        <v>171</v>
      </c>
      <c r="G73" s="331"/>
      <c r="H73" s="332" t="str">
        <f t="shared" si="11"/>
        <v>n/a</v>
      </c>
      <c r="I73" s="333" t="str">
        <f>IF(ISNUMBER(H73),IF(ABS(H73)&lt;0.05,"a","i"),"3")</f>
        <v>3</v>
      </c>
    </row>
    <row r="74" spans="1:9" s="1" customFormat="1" ht="14.25">
      <c r="A74" s="6"/>
      <c r="B74" s="7"/>
      <c r="C74" s="7"/>
      <c r="D74" s="7"/>
      <c r="E74" s="7"/>
      <c r="F74" s="7"/>
      <c r="G74" s="9"/>
      <c r="H74" s="8"/>
      <c r="I74" s="10"/>
    </row>
    <row r="75" spans="1:9" s="6" customFormat="1">
      <c r="B75" s="7"/>
      <c r="C75" s="7"/>
      <c r="D75" s="7"/>
      <c r="E75" s="7"/>
      <c r="F75" s="7"/>
      <c r="G75" s="9"/>
      <c r="H75" s="8"/>
      <c r="I75" s="10"/>
    </row>
    <row r="76" spans="1:9" s="6" customFormat="1">
      <c r="B76" s="7"/>
      <c r="C76" s="7"/>
      <c r="D76" s="7"/>
      <c r="E76" s="7"/>
      <c r="F76" s="7"/>
      <c r="G76" s="9"/>
      <c r="H76" s="8"/>
      <c r="I76" s="10"/>
    </row>
    <row r="77" spans="1:9" s="6" customFormat="1">
      <c r="B77" s="7"/>
      <c r="C77" s="7"/>
      <c r="D77" s="7"/>
      <c r="E77" s="7"/>
      <c r="F77" s="7"/>
      <c r="G77" s="9"/>
      <c r="H77" s="8"/>
      <c r="I77" s="10"/>
    </row>
    <row r="78" spans="1:9" s="6" customFormat="1">
      <c r="B78" s="7"/>
      <c r="C78" s="7"/>
      <c r="D78" s="7"/>
      <c r="E78" s="7"/>
      <c r="F78" s="7"/>
      <c r="G78" s="9"/>
      <c r="H78" s="8"/>
      <c r="I78" s="10"/>
    </row>
    <row r="79" spans="1:9" s="6" customFormat="1">
      <c r="B79" s="7"/>
      <c r="C79" s="7"/>
      <c r="D79" s="7"/>
      <c r="E79" s="7"/>
      <c r="F79" s="7"/>
      <c r="G79" s="9"/>
      <c r="H79" s="8"/>
      <c r="I79" s="10"/>
    </row>
    <row r="80" spans="1:9" s="6" customFormat="1">
      <c r="B80" s="7"/>
      <c r="C80" s="7"/>
      <c r="D80" s="7"/>
      <c r="E80" s="7"/>
      <c r="F80" s="7"/>
      <c r="G80" s="9"/>
      <c r="H80" s="8"/>
      <c r="I80" s="10"/>
    </row>
    <row r="81" spans="2:9" s="6" customFormat="1">
      <c r="B81" s="7"/>
      <c r="C81" s="7"/>
      <c r="D81" s="7"/>
      <c r="E81" s="7"/>
      <c r="F81" s="7"/>
      <c r="G81" s="9"/>
      <c r="H81" s="8"/>
      <c r="I81" s="10"/>
    </row>
    <row r="82" spans="2:9" s="6" customFormat="1">
      <c r="B82" s="7"/>
      <c r="C82" s="7"/>
      <c r="D82" s="7"/>
      <c r="E82" s="7"/>
      <c r="F82" s="7"/>
      <c r="G82" s="9"/>
      <c r="H82" s="8"/>
      <c r="I82" s="10"/>
    </row>
    <row r="83" spans="2:9" s="6" customFormat="1">
      <c r="B83" s="7"/>
      <c r="C83" s="7"/>
      <c r="D83" s="7"/>
      <c r="E83" s="7"/>
      <c r="F83" s="7"/>
      <c r="G83" s="9"/>
      <c r="H83" s="8"/>
      <c r="I83" s="10"/>
    </row>
    <row r="84" spans="2:9" s="6" customFormat="1">
      <c r="B84" s="7"/>
      <c r="C84" s="7"/>
      <c r="D84" s="7"/>
      <c r="E84" s="7"/>
      <c r="F84" s="7"/>
      <c r="G84" s="9"/>
      <c r="H84" s="8"/>
      <c r="I84" s="10"/>
    </row>
    <row r="85" spans="2:9" s="6" customFormat="1">
      <c r="B85" s="7"/>
      <c r="C85" s="7"/>
      <c r="D85" s="7"/>
      <c r="E85" s="7"/>
      <c r="F85" s="7"/>
      <c r="G85" s="9"/>
      <c r="H85" s="8"/>
      <c r="I85" s="10"/>
    </row>
    <row r="86" spans="2:9" s="6" customFormat="1">
      <c r="B86" s="7"/>
      <c r="C86" s="7"/>
      <c r="D86" s="7"/>
      <c r="E86" s="7"/>
      <c r="F86" s="7"/>
      <c r="G86" s="9"/>
      <c r="H86" s="8"/>
      <c r="I86" s="10"/>
    </row>
    <row r="87" spans="2:9" s="6" customFormat="1">
      <c r="B87" s="7"/>
      <c r="C87" s="7"/>
      <c r="D87" s="7"/>
      <c r="E87" s="7"/>
      <c r="F87" s="7"/>
      <c r="G87" s="9"/>
      <c r="H87" s="8"/>
      <c r="I87" s="10"/>
    </row>
    <row r="88" spans="2:9" s="6" customFormat="1">
      <c r="B88" s="7"/>
      <c r="C88" s="7"/>
      <c r="D88" s="7"/>
      <c r="E88" s="7"/>
      <c r="F88" s="7"/>
      <c r="G88" s="9"/>
      <c r="H88" s="8"/>
      <c r="I88" s="10"/>
    </row>
    <row r="89" spans="2:9" s="6" customFormat="1">
      <c r="B89" s="7"/>
      <c r="C89" s="7"/>
      <c r="D89" s="7"/>
      <c r="E89" s="7"/>
      <c r="F89" s="7"/>
      <c r="G89" s="9"/>
      <c r="H89" s="8"/>
      <c r="I89" s="10"/>
    </row>
    <row r="90" spans="2:9" s="6" customFormat="1">
      <c r="B90" s="7"/>
      <c r="C90" s="7"/>
      <c r="D90" s="7"/>
      <c r="E90" s="7"/>
      <c r="F90" s="7"/>
      <c r="G90" s="9"/>
      <c r="H90" s="8"/>
      <c r="I90" s="10"/>
    </row>
    <row r="91" spans="2:9" s="6" customFormat="1">
      <c r="B91" s="7"/>
      <c r="C91" s="7"/>
      <c r="D91" s="7"/>
      <c r="E91" s="7"/>
      <c r="F91" s="7"/>
      <c r="G91" s="9"/>
      <c r="H91" s="8"/>
      <c r="I91" s="10"/>
    </row>
    <row r="92" spans="2:9" s="6" customFormat="1">
      <c r="B92" s="7"/>
      <c r="C92" s="7"/>
      <c r="D92" s="7"/>
      <c r="E92" s="7"/>
      <c r="F92" s="7"/>
      <c r="G92" s="9"/>
      <c r="H92" s="8"/>
      <c r="I92" s="10"/>
    </row>
    <row r="93" spans="2:9" s="6" customFormat="1">
      <c r="B93" s="7"/>
      <c r="C93" s="7"/>
      <c r="D93" s="7"/>
      <c r="E93" s="7"/>
      <c r="F93" s="7"/>
      <c r="G93" s="9"/>
      <c r="H93" s="8"/>
      <c r="I93" s="10"/>
    </row>
    <row r="94" spans="2:9" s="6" customFormat="1">
      <c r="B94" s="7"/>
      <c r="C94" s="7"/>
      <c r="D94" s="7"/>
      <c r="E94" s="7"/>
      <c r="F94" s="7"/>
      <c r="G94" s="9"/>
      <c r="H94" s="8"/>
      <c r="I94" s="10"/>
    </row>
    <row r="95" spans="2:9" s="6" customFormat="1">
      <c r="B95" s="7"/>
      <c r="C95" s="7"/>
      <c r="D95" s="7"/>
      <c r="E95" s="7"/>
      <c r="F95" s="7"/>
      <c r="G95" s="9"/>
      <c r="H95" s="8"/>
      <c r="I95" s="10"/>
    </row>
    <row r="96" spans="2:9" s="6" customFormat="1">
      <c r="B96" s="7"/>
      <c r="C96" s="7"/>
      <c r="D96" s="7"/>
      <c r="E96" s="7"/>
      <c r="F96" s="7"/>
      <c r="G96" s="9"/>
      <c r="H96" s="8"/>
      <c r="I96" s="10"/>
    </row>
    <row r="97" spans="2:9" s="6" customFormat="1">
      <c r="B97" s="7"/>
      <c r="C97" s="7"/>
      <c r="D97" s="7"/>
      <c r="E97" s="7"/>
      <c r="F97" s="7"/>
      <c r="G97" s="9"/>
      <c r="H97" s="8"/>
      <c r="I97" s="10"/>
    </row>
    <row r="98" spans="2:9" s="6" customFormat="1">
      <c r="B98" s="7"/>
      <c r="C98" s="7"/>
      <c r="D98" s="7"/>
      <c r="E98" s="7"/>
      <c r="F98" s="7"/>
      <c r="G98" s="9"/>
      <c r="H98" s="8"/>
      <c r="I98" s="10"/>
    </row>
    <row r="99" spans="2:9" s="6" customFormat="1">
      <c r="B99" s="7"/>
      <c r="C99" s="7"/>
      <c r="D99" s="7"/>
      <c r="E99" s="7"/>
      <c r="F99" s="7"/>
      <c r="G99" s="9"/>
      <c r="H99" s="8"/>
      <c r="I99" s="10"/>
    </row>
    <row r="100" spans="2:9" s="6" customFormat="1">
      <c r="B100" s="7"/>
      <c r="C100" s="7"/>
      <c r="D100" s="7"/>
      <c r="E100" s="7"/>
      <c r="F100" s="7"/>
      <c r="G100" s="9"/>
      <c r="H100" s="8"/>
      <c r="I100" s="10"/>
    </row>
    <row r="101" spans="2:9" s="6" customFormat="1">
      <c r="B101" s="7"/>
      <c r="C101" s="7"/>
      <c r="D101" s="7"/>
      <c r="E101" s="7"/>
      <c r="F101" s="7"/>
      <c r="G101" s="9"/>
      <c r="H101" s="8"/>
      <c r="I101" s="10"/>
    </row>
    <row r="102" spans="2:9" s="6" customFormat="1">
      <c r="B102" s="7"/>
      <c r="C102" s="7"/>
      <c r="D102" s="7"/>
      <c r="E102" s="7"/>
      <c r="F102" s="7"/>
      <c r="G102" s="9"/>
      <c r="H102" s="8"/>
      <c r="I102" s="10"/>
    </row>
    <row r="103" spans="2:9" s="6" customFormat="1">
      <c r="B103" s="7"/>
      <c r="C103" s="7"/>
      <c r="D103" s="7"/>
      <c r="E103" s="7"/>
      <c r="F103" s="7"/>
      <c r="G103" s="9"/>
      <c r="H103" s="8"/>
      <c r="I103" s="10"/>
    </row>
    <row r="104" spans="2:9" s="6" customFormat="1">
      <c r="B104" s="7"/>
      <c r="C104" s="7"/>
      <c r="D104" s="7"/>
      <c r="E104" s="7"/>
      <c r="F104" s="7"/>
      <c r="G104" s="9"/>
      <c r="H104" s="8"/>
      <c r="I104" s="10"/>
    </row>
    <row r="105" spans="2:9" s="6" customFormat="1">
      <c r="B105" s="7"/>
      <c r="C105" s="7"/>
      <c r="D105" s="7"/>
      <c r="E105" s="7"/>
      <c r="F105" s="7"/>
      <c r="G105" s="9"/>
      <c r="H105" s="8"/>
      <c r="I105" s="10"/>
    </row>
    <row r="106" spans="2:9" s="6" customFormat="1">
      <c r="B106" s="7"/>
      <c r="C106" s="7"/>
      <c r="D106" s="7"/>
      <c r="E106" s="7"/>
      <c r="F106" s="7"/>
      <c r="G106" s="9"/>
      <c r="H106" s="8"/>
      <c r="I106" s="10"/>
    </row>
    <row r="107" spans="2:9" s="6" customFormat="1">
      <c r="B107" s="7"/>
      <c r="C107" s="7"/>
      <c r="D107" s="7"/>
      <c r="E107" s="7"/>
      <c r="F107" s="7"/>
      <c r="G107" s="9"/>
      <c r="H107" s="8"/>
      <c r="I107" s="10"/>
    </row>
    <row r="108" spans="2:9" s="6" customFormat="1">
      <c r="B108" s="7"/>
      <c r="C108" s="7"/>
      <c r="D108" s="7"/>
      <c r="E108" s="7"/>
      <c r="F108" s="7"/>
      <c r="G108" s="9"/>
      <c r="H108" s="8"/>
      <c r="I108" s="10"/>
    </row>
    <row r="109" spans="2:9" s="6" customFormat="1">
      <c r="B109" s="7"/>
      <c r="C109" s="7"/>
      <c r="D109" s="7"/>
      <c r="E109" s="7"/>
      <c r="F109" s="7"/>
      <c r="G109" s="9"/>
      <c r="H109" s="8"/>
      <c r="I109" s="10"/>
    </row>
    <row r="110" spans="2:9" s="6" customFormat="1">
      <c r="B110" s="7"/>
      <c r="C110" s="7"/>
      <c r="D110" s="7"/>
      <c r="E110" s="7"/>
      <c r="F110" s="7"/>
      <c r="G110" s="9"/>
      <c r="H110" s="8"/>
      <c r="I110" s="10"/>
    </row>
    <row r="111" spans="2:9" s="6" customFormat="1">
      <c r="B111" s="7"/>
      <c r="C111" s="7"/>
      <c r="D111" s="7"/>
      <c r="E111" s="7"/>
      <c r="F111" s="7"/>
      <c r="G111" s="9"/>
      <c r="H111" s="8"/>
      <c r="I111" s="10"/>
    </row>
    <row r="112" spans="2:9" s="6" customFormat="1">
      <c r="B112" s="7"/>
      <c r="C112" s="7"/>
      <c r="D112" s="7"/>
      <c r="E112" s="7"/>
      <c r="F112" s="7"/>
      <c r="G112" s="9"/>
      <c r="H112" s="8"/>
      <c r="I112" s="10"/>
    </row>
    <row r="113" spans="2:9" s="6" customFormat="1">
      <c r="B113" s="7"/>
      <c r="C113" s="7"/>
      <c r="D113" s="7"/>
      <c r="E113" s="7"/>
      <c r="F113" s="7"/>
      <c r="G113" s="9"/>
      <c r="H113" s="8"/>
      <c r="I113" s="10"/>
    </row>
    <row r="114" spans="2:9" s="6" customFormat="1">
      <c r="B114" s="7"/>
      <c r="C114" s="7"/>
      <c r="D114" s="7"/>
      <c r="E114" s="7"/>
      <c r="F114" s="7"/>
      <c r="G114" s="9"/>
      <c r="H114" s="8"/>
      <c r="I114" s="10"/>
    </row>
    <row r="115" spans="2:9" s="6" customFormat="1">
      <c r="B115" s="7"/>
      <c r="C115" s="7"/>
      <c r="D115" s="7"/>
      <c r="E115" s="7"/>
      <c r="F115" s="7"/>
      <c r="G115" s="9"/>
      <c r="H115" s="8"/>
      <c r="I115" s="10"/>
    </row>
    <row r="116" spans="2:9" s="6" customFormat="1">
      <c r="B116" s="7"/>
      <c r="C116" s="7"/>
      <c r="D116" s="7"/>
      <c r="E116" s="7"/>
      <c r="F116" s="7"/>
      <c r="G116" s="9"/>
      <c r="H116" s="8"/>
      <c r="I116" s="10"/>
    </row>
    <row r="117" spans="2:9" s="6" customFormat="1">
      <c r="B117" s="7"/>
      <c r="C117" s="7"/>
      <c r="D117" s="7"/>
      <c r="E117" s="7"/>
      <c r="F117" s="7"/>
      <c r="G117" s="9"/>
      <c r="H117" s="8"/>
      <c r="I117" s="10"/>
    </row>
    <row r="118" spans="2:9" s="6" customFormat="1">
      <c r="B118" s="7"/>
      <c r="C118" s="7"/>
      <c r="D118" s="7"/>
      <c r="E118" s="7"/>
      <c r="F118" s="7"/>
      <c r="G118" s="9"/>
      <c r="H118" s="8"/>
      <c r="I118" s="10"/>
    </row>
    <row r="119" spans="2:9" s="6" customFormat="1">
      <c r="B119" s="7"/>
      <c r="C119" s="7"/>
      <c r="D119" s="7"/>
      <c r="E119" s="7"/>
      <c r="F119" s="7"/>
      <c r="G119" s="9"/>
      <c r="H119" s="8"/>
      <c r="I119" s="10"/>
    </row>
    <row r="120" spans="2:9" s="6" customFormat="1">
      <c r="B120" s="7"/>
      <c r="C120" s="7"/>
      <c r="D120" s="7"/>
      <c r="E120" s="7"/>
      <c r="F120" s="7"/>
      <c r="G120" s="9"/>
      <c r="H120" s="8"/>
      <c r="I120" s="10"/>
    </row>
    <row r="121" spans="2:9" s="6" customFormat="1">
      <c r="B121" s="7"/>
      <c r="C121" s="7"/>
      <c r="D121" s="7"/>
      <c r="E121" s="7"/>
      <c r="F121" s="7"/>
      <c r="G121" s="9"/>
      <c r="H121" s="8"/>
      <c r="I121" s="10"/>
    </row>
    <row r="122" spans="2:9" s="6" customFormat="1">
      <c r="B122" s="7"/>
      <c r="C122" s="7"/>
      <c r="D122" s="7"/>
      <c r="E122" s="7"/>
      <c r="F122" s="7"/>
      <c r="G122" s="9"/>
      <c r="H122" s="8"/>
      <c r="I122" s="10"/>
    </row>
    <row r="123" spans="2:9" s="6" customFormat="1">
      <c r="B123" s="7"/>
      <c r="C123" s="7"/>
      <c r="D123" s="7"/>
      <c r="E123" s="7"/>
      <c r="F123" s="7"/>
      <c r="G123" s="9"/>
      <c r="H123" s="8"/>
      <c r="I123" s="10"/>
    </row>
    <row r="124" spans="2:9" s="6" customFormat="1">
      <c r="B124" s="7"/>
      <c r="C124" s="7"/>
      <c r="D124" s="7"/>
      <c r="E124" s="7"/>
      <c r="F124" s="7"/>
      <c r="G124" s="9"/>
      <c r="H124" s="8"/>
      <c r="I124" s="10"/>
    </row>
    <row r="125" spans="2:9" s="6" customFormat="1">
      <c r="B125" s="7"/>
      <c r="C125" s="7"/>
      <c r="D125" s="7"/>
      <c r="E125" s="7"/>
      <c r="F125" s="7"/>
      <c r="G125" s="9"/>
      <c r="H125" s="8"/>
      <c r="I125" s="10"/>
    </row>
    <row r="126" spans="2:9" s="6" customFormat="1">
      <c r="B126" s="7"/>
      <c r="C126" s="7"/>
      <c r="D126" s="7"/>
      <c r="E126" s="7"/>
      <c r="F126" s="7"/>
      <c r="G126" s="9"/>
      <c r="H126" s="8"/>
      <c r="I126" s="10"/>
    </row>
    <row r="127" spans="2:9" s="6" customFormat="1">
      <c r="B127" s="7"/>
      <c r="C127" s="7"/>
      <c r="D127" s="7"/>
      <c r="E127" s="7"/>
      <c r="F127" s="7"/>
      <c r="G127" s="9"/>
      <c r="H127" s="8"/>
      <c r="I127" s="10"/>
    </row>
    <row r="128" spans="2:9" s="6" customFormat="1">
      <c r="B128" s="7"/>
      <c r="C128" s="7"/>
      <c r="D128" s="7"/>
      <c r="E128" s="7"/>
      <c r="F128" s="7"/>
      <c r="G128" s="9"/>
      <c r="H128" s="8"/>
      <c r="I128" s="10"/>
    </row>
    <row r="129" spans="2:9" s="6" customFormat="1">
      <c r="B129" s="7"/>
      <c r="C129" s="7"/>
      <c r="D129" s="7"/>
      <c r="E129" s="7"/>
      <c r="F129" s="7"/>
      <c r="G129" s="9"/>
      <c r="H129" s="8"/>
      <c r="I129" s="10"/>
    </row>
    <row r="130" spans="2:9" s="6" customFormat="1">
      <c r="B130" s="7"/>
      <c r="C130" s="7"/>
      <c r="D130" s="7"/>
      <c r="E130" s="7"/>
      <c r="F130" s="7"/>
      <c r="G130" s="9"/>
      <c r="H130" s="8"/>
      <c r="I130" s="10"/>
    </row>
    <row r="131" spans="2:9" s="6" customFormat="1">
      <c r="B131" s="7"/>
      <c r="C131" s="7"/>
      <c r="D131" s="7"/>
      <c r="E131" s="7"/>
      <c r="F131" s="7"/>
      <c r="G131" s="9"/>
      <c r="H131" s="8"/>
      <c r="I131" s="10"/>
    </row>
    <row r="132" spans="2:9" s="6" customFormat="1">
      <c r="B132" s="7"/>
      <c r="C132" s="7"/>
      <c r="D132" s="7"/>
      <c r="E132" s="7"/>
      <c r="F132" s="7"/>
      <c r="G132" s="9"/>
      <c r="H132" s="8"/>
      <c r="I132" s="10"/>
    </row>
    <row r="133" spans="2:9" s="6" customFormat="1">
      <c r="B133" s="7"/>
      <c r="C133" s="7"/>
      <c r="D133" s="7"/>
      <c r="E133" s="7"/>
      <c r="F133" s="7"/>
      <c r="G133" s="9"/>
      <c r="H133" s="8"/>
      <c r="I133" s="10"/>
    </row>
    <row r="134" spans="2:9" s="6" customFormat="1">
      <c r="B134" s="7"/>
      <c r="C134" s="7"/>
      <c r="D134" s="7"/>
      <c r="E134" s="7"/>
      <c r="F134" s="7"/>
      <c r="G134" s="9"/>
      <c r="H134" s="8"/>
      <c r="I134" s="10"/>
    </row>
    <row r="135" spans="2:9" s="6" customFormat="1">
      <c r="B135" s="7"/>
      <c r="C135" s="7"/>
      <c r="D135" s="7"/>
      <c r="E135" s="7"/>
      <c r="F135" s="7"/>
      <c r="G135" s="9"/>
      <c r="H135" s="8"/>
      <c r="I135" s="10"/>
    </row>
    <row r="136" spans="2:9" s="6" customFormat="1">
      <c r="B136" s="7"/>
      <c r="C136" s="7"/>
      <c r="D136" s="7"/>
      <c r="E136" s="7"/>
      <c r="F136" s="7"/>
      <c r="G136" s="9"/>
      <c r="H136" s="8"/>
      <c r="I136" s="10"/>
    </row>
    <row r="137" spans="2:9" s="6" customFormat="1">
      <c r="B137" s="7"/>
      <c r="C137" s="7"/>
      <c r="D137" s="7"/>
      <c r="E137" s="7"/>
      <c r="F137" s="7"/>
      <c r="G137" s="9"/>
      <c r="H137" s="8"/>
      <c r="I137" s="10"/>
    </row>
    <row r="138" spans="2:9" s="6" customFormat="1">
      <c r="B138" s="7"/>
      <c r="C138" s="7"/>
      <c r="D138" s="7"/>
      <c r="E138" s="7"/>
      <c r="F138" s="7"/>
      <c r="G138" s="9"/>
      <c r="H138" s="8"/>
      <c r="I138" s="10"/>
    </row>
    <row r="139" spans="2:9" s="6" customFormat="1">
      <c r="B139" s="7"/>
      <c r="C139" s="7"/>
      <c r="D139" s="7"/>
      <c r="E139" s="7"/>
      <c r="F139" s="7"/>
      <c r="G139" s="9"/>
      <c r="H139" s="8"/>
      <c r="I139" s="10"/>
    </row>
    <row r="140" spans="2:9" s="6" customFormat="1">
      <c r="B140" s="7"/>
      <c r="C140" s="7"/>
      <c r="D140" s="7"/>
      <c r="E140" s="7"/>
      <c r="F140" s="7"/>
      <c r="G140" s="9"/>
      <c r="H140" s="8"/>
      <c r="I140" s="10"/>
    </row>
    <row r="141" spans="2:9" s="6" customFormat="1">
      <c r="B141" s="7"/>
      <c r="C141" s="7"/>
      <c r="D141" s="7"/>
      <c r="E141" s="7"/>
      <c r="F141" s="7"/>
      <c r="G141" s="9"/>
      <c r="H141" s="8"/>
      <c r="I141" s="10"/>
    </row>
    <row r="142" spans="2:9" s="6" customFormat="1">
      <c r="B142" s="7"/>
      <c r="C142" s="7"/>
      <c r="D142" s="7"/>
      <c r="E142" s="7"/>
      <c r="F142" s="7"/>
      <c r="G142" s="9"/>
      <c r="H142" s="8"/>
      <c r="I142" s="10"/>
    </row>
    <row r="143" spans="2:9" s="6" customFormat="1">
      <c r="B143" s="7"/>
      <c r="C143" s="7"/>
      <c r="D143" s="7"/>
      <c r="E143" s="7"/>
      <c r="F143" s="7"/>
      <c r="G143" s="9"/>
      <c r="H143" s="8"/>
      <c r="I143" s="10"/>
    </row>
    <row r="144" spans="2:9" s="6" customFormat="1">
      <c r="B144" s="7"/>
      <c r="C144" s="7"/>
      <c r="D144" s="7"/>
      <c r="E144" s="7"/>
      <c r="F144" s="7"/>
      <c r="G144" s="9"/>
      <c r="H144" s="8"/>
      <c r="I144" s="10"/>
    </row>
    <row r="145" spans="2:9" s="6" customFormat="1">
      <c r="B145" s="7"/>
      <c r="C145" s="7"/>
      <c r="D145" s="7"/>
      <c r="E145" s="7"/>
      <c r="F145" s="7"/>
      <c r="G145" s="9"/>
      <c r="H145" s="8"/>
      <c r="I145" s="10"/>
    </row>
    <row r="146" spans="2:9" s="6" customFormat="1">
      <c r="B146" s="7"/>
      <c r="C146" s="7"/>
      <c r="D146" s="7"/>
      <c r="E146" s="7"/>
      <c r="F146" s="7"/>
      <c r="G146" s="9"/>
      <c r="H146" s="8"/>
      <c r="I146" s="10"/>
    </row>
    <row r="147" spans="2:9" s="6" customFormat="1">
      <c r="B147" s="7"/>
      <c r="C147" s="7"/>
      <c r="D147" s="7"/>
      <c r="E147" s="7"/>
      <c r="F147" s="7"/>
      <c r="G147" s="9"/>
      <c r="H147" s="8"/>
      <c r="I147" s="10"/>
    </row>
    <row r="148" spans="2:9" s="6" customFormat="1">
      <c r="B148" s="7"/>
      <c r="C148" s="7"/>
      <c r="D148" s="7"/>
      <c r="E148" s="7"/>
      <c r="F148" s="7"/>
      <c r="G148" s="9"/>
      <c r="H148" s="8"/>
      <c r="I148" s="10"/>
    </row>
    <row r="149" spans="2:9" s="6" customFormat="1">
      <c r="B149" s="7"/>
      <c r="C149" s="7"/>
      <c r="D149" s="7"/>
      <c r="E149" s="7"/>
      <c r="F149" s="7"/>
      <c r="G149" s="9"/>
      <c r="H149" s="8"/>
      <c r="I149" s="10"/>
    </row>
    <row r="150" spans="2:9" s="6" customFormat="1">
      <c r="B150" s="7"/>
      <c r="C150" s="7"/>
      <c r="D150" s="7"/>
      <c r="E150" s="7"/>
      <c r="F150" s="7"/>
      <c r="G150" s="9"/>
      <c r="H150" s="8"/>
      <c r="I150" s="10"/>
    </row>
    <row r="151" spans="2:9" s="6" customFormat="1">
      <c r="B151" s="7"/>
      <c r="C151" s="7"/>
      <c r="D151" s="7"/>
      <c r="E151" s="7"/>
      <c r="F151" s="7"/>
      <c r="G151" s="9"/>
      <c r="H151" s="8"/>
      <c r="I151" s="10"/>
    </row>
    <row r="152" spans="2:9" s="6" customFormat="1">
      <c r="B152" s="7"/>
      <c r="C152" s="7"/>
      <c r="D152" s="7"/>
      <c r="E152" s="7"/>
      <c r="F152" s="7"/>
      <c r="G152" s="9"/>
      <c r="H152" s="8"/>
      <c r="I152" s="10"/>
    </row>
    <row r="153" spans="2:9" s="6" customFormat="1">
      <c r="B153" s="7"/>
      <c r="C153" s="7"/>
      <c r="D153" s="7"/>
      <c r="E153" s="7"/>
      <c r="F153" s="7"/>
      <c r="G153" s="9"/>
      <c r="H153" s="8"/>
      <c r="I153" s="10"/>
    </row>
    <row r="154" spans="2:9" s="6" customFormat="1">
      <c r="B154" s="7"/>
      <c r="C154" s="7"/>
      <c r="D154" s="7"/>
      <c r="E154" s="7"/>
      <c r="F154" s="7"/>
      <c r="G154" s="9"/>
      <c r="H154" s="8"/>
      <c r="I154" s="10"/>
    </row>
    <row r="155" spans="2:9" s="6" customFormat="1">
      <c r="B155" s="7"/>
      <c r="C155" s="7"/>
      <c r="D155" s="7"/>
      <c r="E155" s="7"/>
      <c r="F155" s="7"/>
      <c r="G155" s="9"/>
      <c r="H155" s="8"/>
      <c r="I155" s="10"/>
    </row>
    <row r="156" spans="2:9" s="6" customFormat="1">
      <c r="B156" s="7"/>
      <c r="C156" s="7"/>
      <c r="D156" s="7"/>
      <c r="E156" s="7"/>
      <c r="F156" s="7"/>
      <c r="G156" s="9"/>
      <c r="H156" s="8"/>
      <c r="I156" s="10"/>
    </row>
    <row r="157" spans="2:9" s="6" customFormat="1">
      <c r="B157" s="7"/>
      <c r="C157" s="7"/>
      <c r="D157" s="7"/>
      <c r="E157" s="7"/>
      <c r="F157" s="7"/>
      <c r="G157" s="9"/>
      <c r="H157" s="8"/>
      <c r="I157" s="10"/>
    </row>
    <row r="158" spans="2:9" s="6" customFormat="1">
      <c r="B158" s="7"/>
      <c r="C158" s="7"/>
      <c r="D158" s="7"/>
      <c r="E158" s="7"/>
      <c r="F158" s="7"/>
      <c r="G158" s="9"/>
      <c r="H158" s="8"/>
      <c r="I158" s="10"/>
    </row>
    <row r="159" spans="2:9" s="6" customFormat="1">
      <c r="B159" s="7"/>
      <c r="C159" s="7"/>
      <c r="D159" s="7"/>
      <c r="E159" s="7"/>
      <c r="F159" s="7"/>
      <c r="G159" s="9"/>
      <c r="H159" s="8"/>
      <c r="I159" s="10"/>
    </row>
    <row r="160" spans="2:9" s="6" customFormat="1">
      <c r="B160" s="7"/>
      <c r="C160" s="7"/>
      <c r="D160" s="7"/>
      <c r="E160" s="7"/>
      <c r="F160" s="7"/>
      <c r="G160" s="9"/>
      <c r="H160" s="8"/>
      <c r="I160" s="10"/>
    </row>
    <row r="161" spans="2:9" s="6" customFormat="1">
      <c r="B161" s="7"/>
      <c r="C161" s="7"/>
      <c r="D161" s="7"/>
      <c r="E161" s="7"/>
      <c r="F161" s="7"/>
      <c r="G161" s="9"/>
      <c r="H161" s="8"/>
      <c r="I161" s="10"/>
    </row>
    <row r="162" spans="2:9" s="6" customFormat="1">
      <c r="B162" s="7"/>
      <c r="C162" s="7"/>
      <c r="D162" s="7"/>
      <c r="E162" s="7"/>
      <c r="F162" s="7"/>
      <c r="G162" s="9"/>
      <c r="H162" s="8"/>
      <c r="I162" s="10"/>
    </row>
    <row r="163" spans="2:9" s="6" customFormat="1">
      <c r="B163" s="7"/>
      <c r="C163" s="7"/>
      <c r="D163" s="7"/>
      <c r="E163" s="7"/>
      <c r="F163" s="7"/>
      <c r="G163" s="9"/>
      <c r="H163" s="8"/>
      <c r="I163" s="10"/>
    </row>
    <row r="164" spans="2:9" s="6" customFormat="1">
      <c r="B164" s="7"/>
      <c r="C164" s="7"/>
      <c r="D164" s="7"/>
      <c r="E164" s="7"/>
      <c r="F164" s="7"/>
      <c r="G164" s="9"/>
      <c r="H164" s="8"/>
      <c r="I164" s="10"/>
    </row>
    <row r="165" spans="2:9" s="6" customFormat="1">
      <c r="B165" s="7"/>
      <c r="C165" s="7"/>
      <c r="D165" s="7"/>
      <c r="E165" s="7"/>
      <c r="F165" s="7"/>
      <c r="G165" s="9"/>
      <c r="H165" s="8"/>
      <c r="I165" s="10"/>
    </row>
    <row r="166" spans="2:9" s="6" customFormat="1">
      <c r="B166" s="7"/>
      <c r="C166" s="7"/>
      <c r="D166" s="7"/>
      <c r="E166" s="7"/>
      <c r="F166" s="7"/>
      <c r="G166" s="9"/>
      <c r="H166" s="8"/>
      <c r="I166" s="10"/>
    </row>
    <row r="167" spans="2:9" s="6" customFormat="1">
      <c r="B167" s="7"/>
      <c r="C167" s="7"/>
      <c r="D167" s="7"/>
      <c r="E167" s="7"/>
      <c r="F167" s="7"/>
      <c r="G167" s="9"/>
      <c r="H167" s="8"/>
      <c r="I167" s="10"/>
    </row>
    <row r="168" spans="2:9" s="6" customFormat="1">
      <c r="B168" s="7"/>
      <c r="C168" s="7"/>
      <c r="D168" s="7"/>
      <c r="E168" s="7"/>
      <c r="F168" s="7"/>
      <c r="G168" s="9"/>
      <c r="H168" s="8"/>
      <c r="I168" s="10"/>
    </row>
    <row r="169" spans="2:9" s="6" customFormat="1">
      <c r="B169" s="7"/>
      <c r="C169" s="7"/>
      <c r="D169" s="7"/>
      <c r="E169" s="7"/>
      <c r="F169" s="7"/>
      <c r="G169" s="9"/>
      <c r="H169" s="8"/>
      <c r="I169" s="10"/>
    </row>
    <row r="170" spans="2:9" s="6" customFormat="1">
      <c r="B170" s="7"/>
      <c r="C170" s="7"/>
      <c r="D170" s="7"/>
      <c r="E170" s="7"/>
      <c r="F170" s="7"/>
      <c r="G170" s="9"/>
      <c r="H170" s="8"/>
      <c r="I170" s="10"/>
    </row>
    <row r="171" spans="2:9" s="6" customFormat="1">
      <c r="B171" s="7"/>
      <c r="C171" s="7"/>
      <c r="D171" s="7"/>
      <c r="E171" s="7"/>
      <c r="F171" s="7"/>
      <c r="G171" s="9"/>
      <c r="H171" s="8"/>
      <c r="I171" s="10"/>
    </row>
    <row r="172" spans="2:9" s="6" customFormat="1">
      <c r="B172" s="7"/>
      <c r="C172" s="7"/>
      <c r="D172" s="7"/>
      <c r="E172" s="7"/>
      <c r="F172" s="7"/>
      <c r="G172" s="9"/>
      <c r="H172" s="8"/>
      <c r="I172" s="10"/>
    </row>
    <row r="173" spans="2:9" s="6" customFormat="1">
      <c r="B173" s="7"/>
      <c r="C173" s="7"/>
      <c r="D173" s="7"/>
      <c r="E173" s="7"/>
      <c r="F173" s="7"/>
      <c r="G173" s="9"/>
      <c r="H173" s="8"/>
      <c r="I173" s="10"/>
    </row>
    <row r="174" spans="2:9" s="6" customFormat="1">
      <c r="B174" s="7"/>
      <c r="C174" s="7"/>
      <c r="D174" s="7"/>
      <c r="E174" s="7"/>
      <c r="F174" s="7"/>
      <c r="G174" s="9"/>
      <c r="H174" s="8"/>
      <c r="I174" s="10"/>
    </row>
    <row r="175" spans="2:9" s="6" customFormat="1">
      <c r="B175" s="7"/>
      <c r="C175" s="7"/>
      <c r="D175" s="7"/>
      <c r="E175" s="7"/>
      <c r="F175" s="7"/>
      <c r="G175" s="9"/>
      <c r="H175" s="8"/>
      <c r="I175" s="10"/>
    </row>
    <row r="176" spans="2:9" s="6" customFormat="1">
      <c r="B176" s="7"/>
      <c r="C176" s="7"/>
      <c r="D176" s="7"/>
      <c r="E176" s="7"/>
      <c r="F176" s="7"/>
      <c r="G176" s="9"/>
      <c r="H176" s="8"/>
      <c r="I176" s="10"/>
    </row>
    <row r="177" spans="2:9" s="6" customFormat="1">
      <c r="B177" s="7"/>
      <c r="C177" s="7"/>
      <c r="D177" s="7"/>
      <c r="E177" s="7"/>
      <c r="F177" s="7"/>
      <c r="G177" s="9"/>
      <c r="H177" s="8"/>
      <c r="I177" s="10"/>
    </row>
    <row r="178" spans="2:9" s="6" customFormat="1">
      <c r="B178" s="7"/>
      <c r="C178" s="7"/>
      <c r="D178" s="7"/>
      <c r="E178" s="7"/>
      <c r="F178" s="7"/>
      <c r="G178" s="9"/>
      <c r="H178" s="8"/>
      <c r="I178" s="10"/>
    </row>
    <row r="179" spans="2:9" s="6" customFormat="1">
      <c r="B179" s="7"/>
      <c r="C179" s="7"/>
      <c r="D179" s="7"/>
      <c r="E179" s="7"/>
      <c r="F179" s="7"/>
      <c r="G179" s="9"/>
      <c r="H179" s="8"/>
      <c r="I179" s="10"/>
    </row>
    <row r="180" spans="2:9" s="6" customFormat="1">
      <c r="B180" s="7"/>
      <c r="C180" s="7"/>
      <c r="D180" s="7"/>
      <c r="E180" s="7"/>
      <c r="F180" s="7"/>
      <c r="G180" s="9"/>
      <c r="H180" s="8"/>
      <c r="I180" s="10"/>
    </row>
    <row r="181" spans="2:9" s="6" customFormat="1">
      <c r="B181" s="7"/>
      <c r="C181" s="7"/>
      <c r="D181" s="7"/>
      <c r="E181" s="7"/>
      <c r="F181" s="7"/>
      <c r="G181" s="9"/>
      <c r="H181" s="8"/>
      <c r="I181" s="10"/>
    </row>
    <row r="182" spans="2:9" s="6" customFormat="1">
      <c r="B182" s="7"/>
      <c r="C182" s="7"/>
      <c r="D182" s="7"/>
      <c r="E182" s="7"/>
      <c r="F182" s="7"/>
      <c r="G182" s="9"/>
      <c r="H182" s="8"/>
      <c r="I182" s="10"/>
    </row>
    <row r="183" spans="2:9" s="6" customFormat="1">
      <c r="B183" s="7"/>
      <c r="C183" s="7"/>
      <c r="D183" s="7"/>
      <c r="E183" s="7"/>
      <c r="F183" s="7"/>
      <c r="G183" s="9"/>
      <c r="H183" s="8"/>
      <c r="I183" s="10"/>
    </row>
    <row r="184" spans="2:9" s="6" customFormat="1">
      <c r="B184" s="7"/>
      <c r="C184" s="7"/>
      <c r="D184" s="7"/>
      <c r="E184" s="7"/>
      <c r="F184" s="7"/>
      <c r="G184" s="9"/>
      <c r="H184" s="8"/>
      <c r="I184" s="10"/>
    </row>
    <row r="185" spans="2:9" s="6" customFormat="1">
      <c r="B185" s="7"/>
      <c r="C185" s="7"/>
      <c r="D185" s="7"/>
      <c r="E185" s="7"/>
      <c r="F185" s="7"/>
      <c r="G185" s="9"/>
      <c r="H185" s="8"/>
      <c r="I185" s="10"/>
    </row>
    <row r="186" spans="2:9" s="6" customFormat="1">
      <c r="B186" s="7"/>
      <c r="C186" s="7"/>
      <c r="D186" s="7"/>
      <c r="E186" s="7"/>
      <c r="F186" s="7"/>
      <c r="G186" s="9"/>
      <c r="H186" s="8"/>
      <c r="I186" s="10"/>
    </row>
    <row r="187" spans="2:9" s="6" customFormat="1">
      <c r="B187" s="7"/>
      <c r="C187" s="7"/>
      <c r="D187" s="7"/>
      <c r="E187" s="7"/>
      <c r="F187" s="7"/>
      <c r="G187" s="9"/>
      <c r="H187" s="8"/>
      <c r="I187" s="10"/>
    </row>
    <row r="188" spans="2:9" s="6" customFormat="1">
      <c r="B188" s="7"/>
      <c r="C188" s="7"/>
      <c r="D188" s="7"/>
      <c r="E188" s="7"/>
      <c r="F188" s="7"/>
      <c r="G188" s="9"/>
      <c r="H188" s="8"/>
      <c r="I188" s="10"/>
    </row>
    <row r="189" spans="2:9" s="6" customFormat="1">
      <c r="B189" s="7"/>
      <c r="C189" s="7"/>
      <c r="D189" s="7"/>
      <c r="E189" s="7"/>
      <c r="F189" s="7"/>
      <c r="G189" s="9"/>
      <c r="H189" s="8"/>
      <c r="I189" s="10"/>
    </row>
    <row r="190" spans="2:9" s="6" customFormat="1">
      <c r="B190" s="7"/>
      <c r="C190" s="7"/>
      <c r="D190" s="7"/>
      <c r="E190" s="7"/>
      <c r="F190" s="7"/>
      <c r="G190" s="9"/>
      <c r="H190" s="8"/>
      <c r="I190" s="10"/>
    </row>
    <row r="191" spans="2:9" s="6" customFormat="1">
      <c r="B191" s="7"/>
      <c r="C191" s="7"/>
      <c r="D191" s="7"/>
      <c r="E191" s="7"/>
      <c r="F191" s="7"/>
      <c r="G191" s="9"/>
      <c r="H191" s="8"/>
      <c r="I191" s="10"/>
    </row>
    <row r="192" spans="2:9" s="6" customFormat="1">
      <c r="B192" s="7"/>
      <c r="C192" s="7"/>
      <c r="D192" s="7"/>
      <c r="E192" s="7"/>
      <c r="F192" s="7"/>
      <c r="G192" s="9"/>
      <c r="H192" s="8"/>
      <c r="I192" s="10"/>
    </row>
    <row r="193" spans="2:9" s="6" customFormat="1">
      <c r="B193" s="7"/>
      <c r="C193" s="7"/>
      <c r="D193" s="7"/>
      <c r="E193" s="7"/>
      <c r="F193" s="7"/>
      <c r="G193" s="9"/>
      <c r="H193" s="8"/>
      <c r="I193" s="10"/>
    </row>
    <row r="194" spans="2:9" s="6" customFormat="1">
      <c r="B194" s="7"/>
      <c r="C194" s="7"/>
      <c r="D194" s="7"/>
      <c r="E194" s="7"/>
      <c r="F194" s="7"/>
      <c r="G194" s="9"/>
      <c r="H194" s="8"/>
      <c r="I194" s="10"/>
    </row>
    <row r="195" spans="2:9" s="6" customFormat="1">
      <c r="B195" s="7"/>
      <c r="C195" s="7"/>
      <c r="D195" s="7"/>
      <c r="E195" s="7"/>
      <c r="F195" s="7"/>
      <c r="G195" s="9"/>
      <c r="H195" s="8"/>
      <c r="I195" s="10"/>
    </row>
    <row r="196" spans="2:9" s="6" customFormat="1">
      <c r="B196" s="7"/>
      <c r="C196" s="7"/>
      <c r="D196" s="7"/>
      <c r="E196" s="7"/>
      <c r="F196" s="7"/>
      <c r="G196" s="9"/>
      <c r="H196" s="8"/>
      <c r="I196" s="10"/>
    </row>
    <row r="197" spans="2:9" s="6" customFormat="1">
      <c r="B197" s="7"/>
      <c r="C197" s="7"/>
      <c r="D197" s="7"/>
      <c r="E197" s="7"/>
      <c r="F197" s="7"/>
      <c r="G197" s="9"/>
      <c r="H197" s="8"/>
      <c r="I197" s="10"/>
    </row>
    <row r="198" spans="2:9" s="6" customFormat="1">
      <c r="B198" s="7"/>
      <c r="C198" s="7"/>
      <c r="D198" s="7"/>
      <c r="E198" s="7"/>
      <c r="F198" s="7"/>
      <c r="G198" s="9"/>
      <c r="H198" s="8"/>
      <c r="I198" s="10"/>
    </row>
    <row r="199" spans="2:9" s="6" customFormat="1">
      <c r="B199" s="7"/>
      <c r="C199" s="7"/>
      <c r="D199" s="7"/>
      <c r="E199" s="7"/>
      <c r="F199" s="7"/>
      <c r="G199" s="9"/>
      <c r="H199" s="8"/>
      <c r="I199" s="10"/>
    </row>
    <row r="200" spans="2:9" s="6" customFormat="1">
      <c r="B200" s="7"/>
      <c r="C200" s="7"/>
      <c r="D200" s="7"/>
      <c r="E200" s="7"/>
      <c r="F200" s="7"/>
      <c r="G200" s="9"/>
      <c r="H200" s="8"/>
      <c r="I200" s="10"/>
    </row>
    <row r="201" spans="2:9" s="6" customFormat="1">
      <c r="B201" s="7"/>
      <c r="C201" s="7"/>
      <c r="D201" s="7"/>
      <c r="E201" s="7"/>
      <c r="F201" s="7"/>
      <c r="G201" s="9"/>
      <c r="H201" s="8"/>
      <c r="I201" s="10"/>
    </row>
    <row r="202" spans="2:9" s="6" customFormat="1">
      <c r="B202" s="7"/>
      <c r="C202" s="7"/>
      <c r="D202" s="7"/>
      <c r="E202" s="7"/>
      <c r="F202" s="7"/>
      <c r="G202" s="9"/>
      <c r="H202" s="8"/>
      <c r="I202" s="10"/>
    </row>
    <row r="203" spans="2:9" s="6" customFormat="1">
      <c r="B203" s="7"/>
      <c r="C203" s="7"/>
      <c r="D203" s="7"/>
      <c r="E203" s="7"/>
      <c r="F203" s="7"/>
      <c r="G203" s="9"/>
      <c r="H203" s="8"/>
      <c r="I203" s="10"/>
    </row>
    <row r="204" spans="2:9" s="6" customFormat="1">
      <c r="B204" s="7"/>
      <c r="C204" s="7"/>
      <c r="D204" s="7"/>
      <c r="E204" s="7"/>
      <c r="F204" s="7"/>
      <c r="G204" s="9"/>
      <c r="H204" s="8"/>
      <c r="I204" s="10"/>
    </row>
    <row r="205" spans="2:9" s="6" customFormat="1">
      <c r="B205" s="7"/>
      <c r="C205" s="7"/>
      <c r="D205" s="7"/>
      <c r="E205" s="7"/>
      <c r="F205" s="7"/>
      <c r="G205" s="9"/>
      <c r="H205" s="8"/>
      <c r="I205" s="10"/>
    </row>
    <row r="206" spans="2:9" s="6" customFormat="1">
      <c r="B206" s="7"/>
      <c r="C206" s="7"/>
      <c r="D206" s="7"/>
      <c r="E206" s="7"/>
      <c r="F206" s="7"/>
      <c r="G206" s="9"/>
      <c r="H206" s="8"/>
      <c r="I206" s="10"/>
    </row>
    <row r="207" spans="2:9" s="6" customFormat="1">
      <c r="B207" s="7"/>
      <c r="C207" s="7"/>
      <c r="D207" s="7"/>
      <c r="E207" s="7"/>
      <c r="F207" s="7"/>
      <c r="G207" s="9"/>
      <c r="H207" s="8"/>
      <c r="I207" s="10"/>
    </row>
    <row r="208" spans="2:9" s="6" customFormat="1">
      <c r="B208" s="7"/>
      <c r="C208" s="7"/>
      <c r="D208" s="7"/>
      <c r="E208" s="7"/>
      <c r="F208" s="7"/>
      <c r="G208" s="9"/>
      <c r="H208" s="8"/>
      <c r="I208" s="10"/>
    </row>
    <row r="209" spans="2:9" s="6" customFormat="1">
      <c r="B209" s="7"/>
      <c r="C209" s="7"/>
      <c r="D209" s="7"/>
      <c r="E209" s="7"/>
      <c r="F209" s="7"/>
      <c r="G209" s="9"/>
      <c r="H209" s="8"/>
      <c r="I209" s="10"/>
    </row>
    <row r="210" spans="2:9" s="6" customFormat="1">
      <c r="B210" s="7"/>
      <c r="C210" s="7"/>
      <c r="D210" s="7"/>
      <c r="E210" s="7"/>
      <c r="F210" s="7"/>
      <c r="G210" s="9"/>
      <c r="H210" s="8"/>
      <c r="I210" s="10"/>
    </row>
    <row r="211" spans="2:9" s="6" customFormat="1">
      <c r="B211" s="7"/>
      <c r="C211" s="7"/>
      <c r="D211" s="7"/>
      <c r="E211" s="7"/>
      <c r="F211" s="7"/>
      <c r="G211" s="9"/>
      <c r="H211" s="8"/>
      <c r="I211" s="10"/>
    </row>
    <row r="212" spans="2:9" s="6" customFormat="1">
      <c r="B212" s="7"/>
      <c r="C212" s="7"/>
      <c r="D212" s="7"/>
      <c r="E212" s="7"/>
      <c r="F212" s="7"/>
      <c r="G212" s="9"/>
      <c r="H212" s="8"/>
      <c r="I212" s="10"/>
    </row>
    <row r="213" spans="2:9" s="6" customFormat="1">
      <c r="B213" s="7"/>
      <c r="C213" s="7"/>
      <c r="D213" s="7"/>
      <c r="E213" s="7"/>
      <c r="F213" s="7"/>
      <c r="G213" s="9"/>
      <c r="H213" s="8"/>
      <c r="I213" s="10"/>
    </row>
    <row r="214" spans="2:9" s="6" customFormat="1">
      <c r="B214" s="7"/>
      <c r="C214" s="7"/>
      <c r="D214" s="7"/>
      <c r="E214" s="7"/>
      <c r="F214" s="7"/>
      <c r="G214" s="9"/>
      <c r="H214" s="8"/>
      <c r="I214" s="10"/>
    </row>
    <row r="215" spans="2:9" s="6" customFormat="1">
      <c r="B215" s="7"/>
      <c r="C215" s="7"/>
      <c r="D215" s="7"/>
      <c r="E215" s="7"/>
      <c r="F215" s="7"/>
      <c r="G215" s="9"/>
      <c r="H215" s="8"/>
      <c r="I215" s="10"/>
    </row>
    <row r="216" spans="2:9" s="6" customFormat="1">
      <c r="B216" s="7"/>
      <c r="C216" s="7"/>
      <c r="D216" s="7"/>
      <c r="E216" s="7"/>
      <c r="F216" s="7"/>
      <c r="G216" s="9"/>
      <c r="H216" s="8"/>
      <c r="I216" s="10"/>
    </row>
    <row r="217" spans="2:9" s="6" customFormat="1">
      <c r="B217" s="7"/>
      <c r="C217" s="7"/>
      <c r="D217" s="7"/>
      <c r="E217" s="7"/>
      <c r="F217" s="7"/>
      <c r="G217" s="9"/>
      <c r="H217" s="8"/>
      <c r="I217" s="10"/>
    </row>
    <row r="218" spans="2:9" s="6" customFormat="1">
      <c r="B218" s="7"/>
      <c r="C218" s="7"/>
      <c r="D218" s="7"/>
      <c r="E218" s="7"/>
      <c r="F218" s="7"/>
      <c r="G218" s="9"/>
      <c r="H218" s="8"/>
      <c r="I218" s="10"/>
    </row>
    <row r="219" spans="2:9" s="6" customFormat="1">
      <c r="B219" s="7"/>
      <c r="C219" s="7"/>
      <c r="D219" s="7"/>
      <c r="E219" s="7"/>
      <c r="F219" s="7"/>
      <c r="G219" s="9"/>
      <c r="H219" s="8"/>
      <c r="I219" s="10"/>
    </row>
    <row r="220" spans="2:9" s="6" customFormat="1">
      <c r="B220" s="7"/>
      <c r="C220" s="7"/>
      <c r="D220" s="7"/>
      <c r="E220" s="7"/>
      <c r="F220" s="7"/>
      <c r="G220" s="9"/>
      <c r="H220" s="8"/>
      <c r="I220" s="10"/>
    </row>
    <row r="221" spans="2:9" s="6" customFormat="1">
      <c r="B221" s="7"/>
      <c r="C221" s="7"/>
      <c r="D221" s="7"/>
      <c r="E221" s="7"/>
      <c r="F221" s="7"/>
      <c r="G221" s="9"/>
      <c r="H221" s="8"/>
      <c r="I221" s="10"/>
    </row>
    <row r="222" spans="2:9" s="6" customFormat="1">
      <c r="B222" s="7"/>
      <c r="C222" s="7"/>
      <c r="D222" s="7"/>
      <c r="E222" s="7"/>
      <c r="F222" s="7"/>
      <c r="G222" s="9"/>
      <c r="H222" s="8"/>
      <c r="I222" s="10"/>
    </row>
    <row r="223" spans="2:9" s="6" customFormat="1">
      <c r="B223" s="7"/>
      <c r="C223" s="7"/>
      <c r="D223" s="7"/>
      <c r="E223" s="7"/>
      <c r="F223" s="7"/>
      <c r="G223" s="9"/>
      <c r="H223" s="8"/>
      <c r="I223" s="10"/>
    </row>
    <row r="224" spans="2:9" s="6" customFormat="1">
      <c r="B224" s="7"/>
      <c r="C224" s="7"/>
      <c r="D224" s="7"/>
      <c r="E224" s="7"/>
      <c r="F224" s="7"/>
      <c r="G224" s="9"/>
      <c r="H224" s="8"/>
      <c r="I224" s="10"/>
    </row>
    <row r="225" spans="2:9" s="6" customFormat="1">
      <c r="B225" s="7"/>
      <c r="C225" s="7"/>
      <c r="D225" s="7"/>
      <c r="E225" s="7"/>
      <c r="F225" s="7"/>
      <c r="G225" s="9"/>
      <c r="H225" s="8"/>
      <c r="I225" s="10"/>
    </row>
    <row r="226" spans="2:9" s="6" customFormat="1">
      <c r="B226" s="7"/>
      <c r="C226" s="7"/>
      <c r="D226" s="7"/>
      <c r="E226" s="7"/>
      <c r="F226" s="7"/>
      <c r="G226" s="9"/>
      <c r="H226" s="8"/>
      <c r="I226" s="10"/>
    </row>
    <row r="227" spans="2:9" s="6" customFormat="1">
      <c r="B227" s="7"/>
      <c r="C227" s="7"/>
      <c r="D227" s="7"/>
      <c r="E227" s="7"/>
      <c r="F227" s="7"/>
      <c r="G227" s="9"/>
      <c r="H227" s="8"/>
      <c r="I227" s="10"/>
    </row>
    <row r="228" spans="2:9" s="6" customFormat="1">
      <c r="B228" s="7"/>
      <c r="C228" s="7"/>
      <c r="D228" s="7"/>
      <c r="E228" s="7"/>
      <c r="F228" s="7"/>
      <c r="G228" s="9"/>
      <c r="H228" s="8"/>
      <c r="I228" s="10"/>
    </row>
    <row r="229" spans="2:9" s="6" customFormat="1">
      <c r="B229" s="7"/>
      <c r="C229" s="7"/>
      <c r="D229" s="7"/>
      <c r="E229" s="7"/>
      <c r="F229" s="7"/>
      <c r="G229" s="9"/>
      <c r="H229" s="8"/>
      <c r="I229" s="10"/>
    </row>
    <row r="230" spans="2:9" s="6" customFormat="1">
      <c r="B230" s="7"/>
      <c r="C230" s="7"/>
      <c r="D230" s="7"/>
      <c r="E230" s="7"/>
      <c r="F230" s="7"/>
      <c r="G230" s="9"/>
      <c r="H230" s="8"/>
      <c r="I230" s="10"/>
    </row>
    <row r="231" spans="2:9" s="6" customFormat="1">
      <c r="B231" s="7"/>
      <c r="C231" s="7"/>
      <c r="D231" s="7"/>
      <c r="E231" s="7"/>
      <c r="F231" s="7"/>
      <c r="G231" s="9"/>
      <c r="H231" s="8"/>
      <c r="I231" s="10"/>
    </row>
    <row r="232" spans="2:9" s="6" customFormat="1">
      <c r="B232" s="7"/>
      <c r="C232" s="7"/>
      <c r="D232" s="7"/>
      <c r="E232" s="7"/>
      <c r="F232" s="7"/>
      <c r="G232" s="9"/>
      <c r="H232" s="8"/>
      <c r="I232" s="10"/>
    </row>
    <row r="233" spans="2:9" s="6" customFormat="1">
      <c r="B233" s="7"/>
      <c r="C233" s="7"/>
      <c r="D233" s="7"/>
      <c r="E233" s="7"/>
      <c r="F233" s="7"/>
      <c r="G233" s="9"/>
      <c r="H233" s="8"/>
      <c r="I233" s="10"/>
    </row>
    <row r="234" spans="2:9" s="6" customFormat="1">
      <c r="B234" s="7"/>
      <c r="C234" s="7"/>
      <c r="D234" s="7"/>
      <c r="E234" s="7"/>
      <c r="F234" s="7"/>
      <c r="G234" s="9"/>
      <c r="H234" s="8"/>
      <c r="I234" s="10"/>
    </row>
    <row r="235" spans="2:9" s="6" customFormat="1">
      <c r="B235" s="7"/>
      <c r="C235" s="7"/>
      <c r="D235" s="7"/>
      <c r="E235" s="7"/>
      <c r="F235" s="7"/>
      <c r="G235" s="9"/>
      <c r="H235" s="8"/>
      <c r="I235" s="10"/>
    </row>
    <row r="236" spans="2:9" s="6" customFormat="1">
      <c r="B236" s="7"/>
      <c r="C236" s="7"/>
      <c r="D236" s="7"/>
      <c r="E236" s="7"/>
      <c r="F236" s="7"/>
      <c r="G236" s="9"/>
      <c r="H236" s="8"/>
      <c r="I236" s="10"/>
    </row>
    <row r="237" spans="2:9" s="6" customFormat="1">
      <c r="B237" s="7"/>
      <c r="C237" s="7"/>
      <c r="D237" s="7"/>
      <c r="E237" s="7"/>
      <c r="F237" s="7"/>
      <c r="G237" s="9"/>
      <c r="H237" s="8"/>
      <c r="I237" s="10"/>
    </row>
    <row r="238" spans="2:9" s="6" customFormat="1">
      <c r="B238" s="7"/>
      <c r="C238" s="7"/>
      <c r="D238" s="7"/>
      <c r="E238" s="7"/>
      <c r="F238" s="7"/>
      <c r="G238" s="9"/>
      <c r="H238" s="8"/>
      <c r="I238" s="10"/>
    </row>
    <row r="239" spans="2:9" s="6" customFormat="1">
      <c r="B239" s="7"/>
      <c r="C239" s="7"/>
      <c r="D239" s="7"/>
      <c r="E239" s="7"/>
      <c r="F239" s="7"/>
      <c r="G239" s="9"/>
      <c r="H239" s="8"/>
      <c r="I239" s="10"/>
    </row>
    <row r="240" spans="2:9" s="6" customFormat="1">
      <c r="B240" s="7"/>
      <c r="C240" s="7"/>
      <c r="D240" s="7"/>
      <c r="E240" s="7"/>
      <c r="F240" s="7"/>
      <c r="G240" s="9"/>
      <c r="H240" s="8"/>
      <c r="I240" s="10"/>
    </row>
    <row r="241" spans="2:9" s="6" customFormat="1">
      <c r="B241" s="7"/>
      <c r="C241" s="7"/>
      <c r="D241" s="7"/>
      <c r="E241" s="7"/>
      <c r="F241" s="7"/>
      <c r="G241" s="9"/>
      <c r="H241" s="8"/>
      <c r="I241" s="10"/>
    </row>
    <row r="242" spans="2:9" s="6" customFormat="1">
      <c r="B242" s="7"/>
      <c r="C242" s="7"/>
      <c r="D242" s="7"/>
      <c r="E242" s="7"/>
      <c r="F242" s="7"/>
      <c r="G242" s="9"/>
      <c r="H242" s="8"/>
      <c r="I242" s="10"/>
    </row>
    <row r="243" spans="2:9" s="6" customFormat="1">
      <c r="B243" s="7"/>
      <c r="C243" s="7"/>
      <c r="D243" s="7"/>
      <c r="E243" s="7"/>
      <c r="F243" s="7"/>
      <c r="G243" s="9"/>
      <c r="H243" s="8"/>
      <c r="I243" s="10"/>
    </row>
    <row r="244" spans="2:9" s="6" customFormat="1">
      <c r="B244" s="7"/>
      <c r="C244" s="7"/>
      <c r="D244" s="7"/>
      <c r="E244" s="7"/>
      <c r="F244" s="7"/>
      <c r="G244" s="9"/>
      <c r="H244" s="8"/>
      <c r="I244" s="10"/>
    </row>
    <row r="245" spans="2:9" s="6" customFormat="1">
      <c r="B245" s="7"/>
      <c r="C245" s="7"/>
      <c r="D245" s="7"/>
      <c r="E245" s="7"/>
      <c r="F245" s="7"/>
      <c r="G245" s="9"/>
      <c r="H245" s="8"/>
      <c r="I245" s="10"/>
    </row>
    <row r="246" spans="2:9" s="6" customFormat="1">
      <c r="B246" s="7"/>
      <c r="C246" s="7"/>
      <c r="D246" s="7"/>
      <c r="E246" s="7"/>
      <c r="F246" s="7"/>
      <c r="G246" s="9"/>
      <c r="H246" s="8"/>
      <c r="I246" s="10"/>
    </row>
    <row r="247" spans="2:9" s="6" customFormat="1">
      <c r="B247" s="7"/>
      <c r="C247" s="7"/>
      <c r="D247" s="7"/>
      <c r="E247" s="7"/>
      <c r="F247" s="7"/>
      <c r="G247" s="9"/>
      <c r="H247" s="8"/>
      <c r="I247" s="10"/>
    </row>
    <row r="248" spans="2:9" s="6" customFormat="1">
      <c r="B248" s="7"/>
      <c r="C248" s="7"/>
      <c r="D248" s="7"/>
      <c r="E248" s="7"/>
      <c r="F248" s="7"/>
      <c r="G248" s="9"/>
      <c r="H248" s="8"/>
      <c r="I248" s="10"/>
    </row>
    <row r="249" spans="2:9" s="6" customFormat="1">
      <c r="B249" s="7"/>
      <c r="C249" s="7"/>
      <c r="D249" s="7"/>
      <c r="E249" s="7"/>
      <c r="F249" s="7"/>
      <c r="G249" s="9"/>
      <c r="H249" s="8"/>
      <c r="I249" s="10"/>
    </row>
    <row r="250" spans="2:9" s="6" customFormat="1">
      <c r="B250" s="7"/>
      <c r="C250" s="7"/>
      <c r="D250" s="7"/>
      <c r="E250" s="7"/>
      <c r="F250" s="7"/>
      <c r="G250" s="9"/>
      <c r="H250" s="8"/>
      <c r="I250" s="10"/>
    </row>
    <row r="251" spans="2:9" s="6" customFormat="1">
      <c r="B251" s="7"/>
      <c r="C251" s="7"/>
      <c r="D251" s="7"/>
      <c r="E251" s="7"/>
      <c r="F251" s="7"/>
      <c r="G251" s="9"/>
      <c r="H251" s="8"/>
      <c r="I251" s="10"/>
    </row>
    <row r="252" spans="2:9" s="6" customFormat="1">
      <c r="B252" s="7"/>
      <c r="C252" s="7"/>
      <c r="D252" s="7"/>
      <c r="E252" s="7"/>
      <c r="F252" s="7"/>
      <c r="G252" s="9"/>
      <c r="H252" s="8"/>
      <c r="I252" s="10"/>
    </row>
    <row r="253" spans="2:9" s="6" customFormat="1">
      <c r="B253" s="7"/>
      <c r="C253" s="7"/>
      <c r="D253" s="7"/>
      <c r="E253" s="7"/>
      <c r="F253" s="7"/>
      <c r="G253" s="9"/>
      <c r="H253" s="8"/>
      <c r="I253" s="10"/>
    </row>
    <row r="254" spans="2:9" s="6" customFormat="1">
      <c r="B254" s="7"/>
      <c r="C254" s="7"/>
      <c r="D254" s="7"/>
      <c r="E254" s="7"/>
      <c r="F254" s="7"/>
      <c r="G254" s="9"/>
      <c r="H254" s="8"/>
      <c r="I254" s="10"/>
    </row>
    <row r="255" spans="2:9" s="6" customFormat="1">
      <c r="B255" s="7"/>
      <c r="C255" s="7"/>
      <c r="D255" s="7"/>
      <c r="E255" s="7"/>
      <c r="F255" s="7"/>
      <c r="G255" s="9"/>
      <c r="H255" s="8"/>
      <c r="I255" s="10"/>
    </row>
    <row r="256" spans="2:9" s="6" customFormat="1">
      <c r="B256" s="7"/>
      <c r="C256" s="7"/>
      <c r="D256" s="7"/>
      <c r="E256" s="7"/>
      <c r="F256" s="7"/>
      <c r="G256" s="9"/>
      <c r="H256" s="8"/>
      <c r="I256" s="10"/>
    </row>
    <row r="257" spans="2:9" s="6" customFormat="1">
      <c r="B257" s="7"/>
      <c r="C257" s="7"/>
      <c r="D257" s="7"/>
      <c r="E257" s="7"/>
      <c r="F257" s="7"/>
      <c r="G257" s="9"/>
      <c r="H257" s="8"/>
      <c r="I257" s="10"/>
    </row>
    <row r="258" spans="2:9" s="6" customFormat="1">
      <c r="B258" s="7"/>
      <c r="C258" s="7"/>
      <c r="D258" s="7"/>
      <c r="E258" s="7"/>
      <c r="F258" s="7"/>
      <c r="G258" s="9"/>
      <c r="H258" s="8"/>
      <c r="I258" s="10"/>
    </row>
    <row r="259" spans="2:9" s="6" customFormat="1">
      <c r="B259" s="7"/>
      <c r="C259" s="7"/>
      <c r="D259" s="7"/>
      <c r="E259" s="7"/>
      <c r="F259" s="7"/>
      <c r="G259" s="9"/>
      <c r="H259" s="8"/>
      <c r="I259" s="10"/>
    </row>
    <row r="260" spans="2:9" s="6" customFormat="1">
      <c r="B260" s="7"/>
      <c r="C260" s="7"/>
      <c r="D260" s="7"/>
      <c r="E260" s="7"/>
      <c r="F260" s="7"/>
      <c r="G260" s="9"/>
      <c r="H260" s="8"/>
      <c r="I260" s="10"/>
    </row>
    <row r="261" spans="2:9" s="6" customFormat="1">
      <c r="B261" s="7"/>
      <c r="C261" s="7"/>
      <c r="D261" s="7"/>
      <c r="E261" s="7"/>
      <c r="F261" s="7"/>
      <c r="G261" s="9"/>
      <c r="H261" s="8"/>
      <c r="I261" s="10"/>
    </row>
    <row r="262" spans="2:9" s="6" customFormat="1">
      <c r="B262" s="7"/>
      <c r="C262" s="7"/>
      <c r="D262" s="7"/>
      <c r="E262" s="7"/>
      <c r="F262" s="7"/>
      <c r="G262" s="9"/>
      <c r="H262" s="8"/>
      <c r="I262" s="10"/>
    </row>
    <row r="263" spans="2:9" s="6" customFormat="1">
      <c r="B263" s="7"/>
      <c r="C263" s="7"/>
      <c r="D263" s="7"/>
      <c r="E263" s="7"/>
      <c r="F263" s="7"/>
      <c r="G263" s="9"/>
      <c r="H263" s="8"/>
      <c r="I263" s="10"/>
    </row>
    <row r="264" spans="2:9" s="6" customFormat="1">
      <c r="B264" s="7"/>
      <c r="C264" s="7"/>
      <c r="D264" s="7"/>
      <c r="E264" s="7"/>
      <c r="F264" s="7"/>
      <c r="G264" s="9"/>
      <c r="H264" s="8"/>
      <c r="I264" s="10"/>
    </row>
    <row r="265" spans="2:9" s="6" customFormat="1">
      <c r="B265" s="7"/>
      <c r="C265" s="7"/>
      <c r="D265" s="7"/>
      <c r="E265" s="7"/>
      <c r="F265" s="7"/>
      <c r="G265" s="9"/>
      <c r="H265" s="8"/>
      <c r="I265" s="10"/>
    </row>
    <row r="266" spans="2:9" s="6" customFormat="1">
      <c r="B266" s="7"/>
      <c r="C266" s="7"/>
      <c r="D266" s="7"/>
      <c r="E266" s="7"/>
      <c r="F266" s="7"/>
      <c r="G266" s="9"/>
      <c r="H266" s="8"/>
      <c r="I266" s="10"/>
    </row>
    <row r="267" spans="2:9" s="6" customFormat="1">
      <c r="B267" s="7"/>
      <c r="C267" s="7"/>
      <c r="D267" s="7"/>
      <c r="E267" s="7"/>
      <c r="F267" s="7"/>
      <c r="G267" s="9"/>
      <c r="H267" s="8"/>
      <c r="I267" s="10"/>
    </row>
    <row r="268" spans="2:9" s="6" customFormat="1">
      <c r="B268" s="7"/>
      <c r="C268" s="7"/>
      <c r="D268" s="7"/>
      <c r="E268" s="7"/>
      <c r="F268" s="7"/>
      <c r="G268" s="9"/>
      <c r="H268" s="8"/>
      <c r="I268" s="10"/>
    </row>
    <row r="269" spans="2:9" s="6" customFormat="1">
      <c r="B269" s="7"/>
      <c r="C269" s="7"/>
      <c r="D269" s="7"/>
      <c r="E269" s="7"/>
      <c r="F269" s="7"/>
      <c r="G269" s="9"/>
      <c r="H269" s="8"/>
      <c r="I269" s="10"/>
    </row>
    <row r="270" spans="2:9" s="6" customFormat="1">
      <c r="B270" s="7"/>
      <c r="C270" s="7"/>
      <c r="D270" s="7"/>
      <c r="E270" s="7"/>
      <c r="F270" s="7"/>
      <c r="G270" s="9"/>
      <c r="H270" s="8"/>
      <c r="I270" s="10"/>
    </row>
    <row r="271" spans="2:9" s="6" customFormat="1">
      <c r="B271" s="7"/>
      <c r="C271" s="7"/>
      <c r="D271" s="7"/>
      <c r="E271" s="7"/>
      <c r="F271" s="7"/>
      <c r="G271" s="9"/>
      <c r="H271" s="8"/>
      <c r="I271" s="10"/>
    </row>
    <row r="272" spans="2:9" s="6" customFormat="1">
      <c r="B272" s="7"/>
      <c r="C272" s="7"/>
      <c r="D272" s="7"/>
      <c r="E272" s="7"/>
      <c r="F272" s="7"/>
      <c r="G272" s="9"/>
      <c r="H272" s="8"/>
      <c r="I272" s="10"/>
    </row>
    <row r="273" spans="2:9" s="6" customFormat="1">
      <c r="B273" s="7"/>
      <c r="C273" s="7"/>
      <c r="D273" s="7"/>
      <c r="E273" s="7"/>
      <c r="F273" s="7"/>
      <c r="G273" s="9"/>
      <c r="H273" s="8"/>
      <c r="I273" s="10"/>
    </row>
    <row r="274" spans="2:9" s="6" customFormat="1">
      <c r="B274" s="7"/>
      <c r="C274" s="7"/>
      <c r="D274" s="7"/>
      <c r="E274" s="7"/>
      <c r="F274" s="7"/>
      <c r="G274" s="9"/>
      <c r="H274" s="8"/>
      <c r="I274" s="10"/>
    </row>
    <row r="275" spans="2:9" s="6" customFormat="1">
      <c r="B275" s="7"/>
      <c r="C275" s="7"/>
      <c r="D275" s="7"/>
      <c r="E275" s="7"/>
      <c r="F275" s="7"/>
      <c r="G275" s="9"/>
      <c r="H275" s="8"/>
      <c r="I275" s="10"/>
    </row>
    <row r="276" spans="2:9" s="6" customFormat="1">
      <c r="B276" s="7"/>
      <c r="C276" s="7"/>
      <c r="D276" s="7"/>
      <c r="E276" s="7"/>
      <c r="F276" s="7"/>
      <c r="G276" s="9"/>
      <c r="H276" s="8"/>
      <c r="I276" s="10"/>
    </row>
    <row r="277" spans="2:9" s="6" customFormat="1">
      <c r="B277" s="7"/>
      <c r="C277" s="7"/>
      <c r="D277" s="7"/>
      <c r="E277" s="7"/>
      <c r="F277" s="7"/>
      <c r="G277" s="9"/>
      <c r="H277" s="8"/>
      <c r="I277" s="10"/>
    </row>
    <row r="278" spans="2:9" s="6" customFormat="1">
      <c r="B278" s="7"/>
      <c r="C278" s="7"/>
      <c r="D278" s="7"/>
      <c r="E278" s="7"/>
      <c r="F278" s="7"/>
      <c r="G278" s="9"/>
      <c r="H278" s="8"/>
      <c r="I278" s="10"/>
    </row>
    <row r="279" spans="2:9" s="6" customFormat="1">
      <c r="B279" s="7"/>
      <c r="C279" s="7"/>
      <c r="D279" s="7"/>
      <c r="E279" s="7"/>
      <c r="F279" s="7"/>
      <c r="G279" s="9"/>
      <c r="H279" s="8"/>
      <c r="I279" s="10"/>
    </row>
    <row r="280" spans="2:9" s="6" customFormat="1">
      <c r="B280" s="7"/>
      <c r="C280" s="7"/>
      <c r="D280" s="7"/>
      <c r="E280" s="7"/>
      <c r="F280" s="7"/>
      <c r="G280" s="9"/>
      <c r="H280" s="8"/>
      <c r="I280" s="10"/>
    </row>
    <row r="281" spans="2:9" s="6" customFormat="1">
      <c r="B281" s="7"/>
      <c r="C281" s="7"/>
      <c r="D281" s="7"/>
      <c r="E281" s="7"/>
      <c r="F281" s="7"/>
      <c r="G281" s="9"/>
      <c r="H281" s="8"/>
      <c r="I281" s="10"/>
    </row>
    <row r="282" spans="2:9" s="6" customFormat="1">
      <c r="B282" s="7"/>
      <c r="C282" s="7"/>
      <c r="D282" s="7"/>
      <c r="E282" s="7"/>
      <c r="F282" s="7"/>
      <c r="G282" s="9"/>
      <c r="H282" s="8"/>
      <c r="I282" s="10"/>
    </row>
    <row r="283" spans="2:9" s="6" customFormat="1">
      <c r="B283" s="7"/>
      <c r="C283" s="7"/>
      <c r="D283" s="7"/>
      <c r="E283" s="7"/>
      <c r="F283" s="7"/>
      <c r="G283" s="9"/>
      <c r="H283" s="8"/>
      <c r="I283" s="10"/>
    </row>
    <row r="284" spans="2:9" s="6" customFormat="1">
      <c r="B284" s="7"/>
      <c r="C284" s="7"/>
      <c r="D284" s="7"/>
      <c r="E284" s="7"/>
      <c r="F284" s="7"/>
      <c r="G284" s="9"/>
      <c r="H284" s="8"/>
      <c r="I284" s="10"/>
    </row>
    <row r="285" spans="2:9" s="6" customFormat="1">
      <c r="B285" s="7"/>
      <c r="C285" s="7"/>
      <c r="D285" s="7"/>
      <c r="E285" s="7"/>
      <c r="F285" s="7"/>
      <c r="G285" s="9"/>
      <c r="H285" s="8"/>
      <c r="I285" s="10"/>
    </row>
    <row r="286" spans="2:9" s="6" customFormat="1">
      <c r="B286" s="7"/>
      <c r="C286" s="7"/>
      <c r="D286" s="7"/>
      <c r="E286" s="7"/>
      <c r="F286" s="7"/>
      <c r="G286" s="9"/>
      <c r="H286" s="8"/>
      <c r="I286" s="10"/>
    </row>
    <row r="287" spans="2:9" s="6" customFormat="1">
      <c r="B287" s="7"/>
      <c r="C287" s="7"/>
      <c r="D287" s="7"/>
      <c r="E287" s="7"/>
      <c r="F287" s="7"/>
      <c r="G287" s="9"/>
      <c r="H287" s="8"/>
      <c r="I287" s="10"/>
    </row>
    <row r="288" spans="2:9" s="6" customFormat="1">
      <c r="B288" s="7"/>
      <c r="C288" s="7"/>
      <c r="D288" s="7"/>
      <c r="E288" s="7"/>
      <c r="F288" s="7"/>
      <c r="G288" s="9"/>
      <c r="H288" s="8"/>
      <c r="I288" s="10"/>
    </row>
    <row r="289" spans="2:9" s="6" customFormat="1">
      <c r="B289" s="7"/>
      <c r="C289" s="7"/>
      <c r="D289" s="7"/>
      <c r="E289" s="7"/>
      <c r="F289" s="7"/>
      <c r="G289" s="9"/>
      <c r="H289" s="8"/>
      <c r="I289" s="10"/>
    </row>
    <row r="290" spans="2:9" s="6" customFormat="1">
      <c r="B290" s="7"/>
      <c r="C290" s="7"/>
      <c r="D290" s="7"/>
      <c r="E290" s="7"/>
      <c r="F290" s="7"/>
      <c r="G290" s="9"/>
      <c r="H290" s="8"/>
      <c r="I290" s="10"/>
    </row>
    <row r="291" spans="2:9" s="6" customFormat="1">
      <c r="B291" s="7"/>
      <c r="C291" s="7"/>
      <c r="D291" s="7"/>
      <c r="E291" s="7"/>
      <c r="F291" s="7"/>
      <c r="G291" s="9"/>
      <c r="H291" s="8"/>
      <c r="I291" s="10"/>
    </row>
    <row r="292" spans="2:9" s="6" customFormat="1">
      <c r="B292" s="7"/>
      <c r="C292" s="7"/>
      <c r="D292" s="7"/>
      <c r="E292" s="7"/>
      <c r="F292" s="7"/>
      <c r="G292" s="9"/>
      <c r="H292" s="8"/>
      <c r="I292" s="10"/>
    </row>
    <row r="293" spans="2:9" s="6" customFormat="1">
      <c r="B293" s="7"/>
      <c r="C293" s="7"/>
      <c r="D293" s="7"/>
      <c r="E293" s="7"/>
      <c r="F293" s="7"/>
      <c r="G293" s="9"/>
      <c r="H293" s="8"/>
      <c r="I293" s="10"/>
    </row>
    <row r="294" spans="2:9" s="6" customFormat="1">
      <c r="B294" s="7"/>
      <c r="C294" s="7"/>
      <c r="D294" s="7"/>
      <c r="E294" s="7"/>
      <c r="F294" s="7"/>
      <c r="G294" s="9"/>
      <c r="H294" s="8"/>
      <c r="I294" s="10"/>
    </row>
    <row r="295" spans="2:9" s="6" customFormat="1">
      <c r="B295" s="7"/>
      <c r="C295" s="7"/>
      <c r="D295" s="7"/>
      <c r="E295" s="7"/>
      <c r="F295" s="7"/>
      <c r="G295" s="9"/>
      <c r="H295" s="8"/>
      <c r="I295" s="10"/>
    </row>
    <row r="296" spans="2:9" s="6" customFormat="1">
      <c r="B296" s="7"/>
      <c r="C296" s="7"/>
      <c r="D296" s="7"/>
      <c r="E296" s="7"/>
      <c r="F296" s="7"/>
      <c r="G296" s="9"/>
      <c r="H296" s="8"/>
      <c r="I296" s="10"/>
    </row>
    <row r="297" spans="2:9" s="6" customFormat="1">
      <c r="B297" s="7"/>
      <c r="C297" s="7"/>
      <c r="D297" s="7"/>
      <c r="E297" s="7"/>
      <c r="F297" s="7"/>
      <c r="G297" s="9"/>
      <c r="H297" s="8"/>
      <c r="I297" s="10"/>
    </row>
    <row r="298" spans="2:9" s="6" customFormat="1">
      <c r="B298" s="7"/>
      <c r="C298" s="7"/>
      <c r="D298" s="7"/>
      <c r="E298" s="7"/>
      <c r="F298" s="7"/>
      <c r="G298" s="9"/>
      <c r="H298" s="8"/>
      <c r="I298" s="10"/>
    </row>
    <row r="299" spans="2:9" s="6" customFormat="1">
      <c r="B299" s="7"/>
      <c r="C299" s="7"/>
      <c r="D299" s="7"/>
      <c r="E299" s="7"/>
      <c r="F299" s="7"/>
      <c r="G299" s="9"/>
      <c r="H299" s="8"/>
      <c r="I299" s="10"/>
    </row>
    <row r="300" spans="2:9" s="6" customFormat="1">
      <c r="B300" s="7"/>
      <c r="C300" s="7"/>
      <c r="D300" s="7"/>
      <c r="E300" s="7"/>
      <c r="F300" s="7"/>
      <c r="G300" s="9"/>
      <c r="H300" s="8"/>
      <c r="I300" s="10"/>
    </row>
    <row r="301" spans="2:9" s="6" customFormat="1">
      <c r="B301" s="7"/>
      <c r="C301" s="7"/>
      <c r="D301" s="7"/>
      <c r="E301" s="7"/>
      <c r="F301" s="7"/>
      <c r="G301" s="9"/>
      <c r="H301" s="8"/>
      <c r="I301" s="10"/>
    </row>
    <row r="302" spans="2:9" s="6" customFormat="1">
      <c r="B302" s="7"/>
      <c r="C302" s="7"/>
      <c r="D302" s="7"/>
      <c r="E302" s="7"/>
      <c r="F302" s="7"/>
      <c r="G302" s="9"/>
      <c r="H302" s="8"/>
      <c r="I302" s="10"/>
    </row>
    <row r="303" spans="2:9" s="6" customFormat="1">
      <c r="B303" s="7"/>
      <c r="C303" s="7"/>
      <c r="D303" s="7"/>
      <c r="E303" s="7"/>
      <c r="F303" s="7"/>
      <c r="G303" s="9"/>
      <c r="H303" s="8"/>
      <c r="I303" s="10"/>
    </row>
    <row r="304" spans="2:9" s="6" customFormat="1">
      <c r="B304" s="7"/>
      <c r="C304" s="7"/>
      <c r="D304" s="7"/>
      <c r="E304" s="7"/>
      <c r="F304" s="7"/>
      <c r="G304" s="9"/>
      <c r="H304" s="8"/>
      <c r="I304" s="10"/>
    </row>
    <row r="305" spans="2:9" s="6" customFormat="1">
      <c r="B305" s="7"/>
      <c r="C305" s="7"/>
      <c r="D305" s="7"/>
      <c r="E305" s="7"/>
      <c r="F305" s="7"/>
      <c r="G305" s="9"/>
      <c r="H305" s="8"/>
      <c r="I305" s="10"/>
    </row>
    <row r="306" spans="2:9" s="6" customFormat="1">
      <c r="B306" s="7"/>
      <c r="C306" s="7"/>
      <c r="D306" s="7"/>
      <c r="E306" s="7"/>
      <c r="F306" s="7"/>
      <c r="G306" s="9"/>
      <c r="H306" s="8"/>
      <c r="I306" s="10"/>
    </row>
    <row r="307" spans="2:9" s="6" customFormat="1">
      <c r="B307" s="7"/>
      <c r="C307" s="7"/>
      <c r="D307" s="7"/>
      <c r="E307" s="7"/>
      <c r="F307" s="7"/>
      <c r="G307" s="9"/>
      <c r="H307" s="8"/>
      <c r="I307" s="10"/>
    </row>
    <row r="308" spans="2:9" s="6" customFormat="1">
      <c r="B308" s="7"/>
      <c r="C308" s="7"/>
      <c r="D308" s="7"/>
      <c r="E308" s="7"/>
      <c r="F308" s="7"/>
      <c r="G308" s="9"/>
      <c r="H308" s="8"/>
      <c r="I308" s="10"/>
    </row>
    <row r="309" spans="2:9" s="6" customFormat="1">
      <c r="B309" s="7"/>
      <c r="C309" s="7"/>
      <c r="D309" s="7"/>
      <c r="E309" s="7"/>
      <c r="F309" s="7"/>
      <c r="G309" s="9"/>
      <c r="H309" s="8"/>
      <c r="I309" s="10"/>
    </row>
    <row r="310" spans="2:9" s="6" customFormat="1">
      <c r="B310" s="7"/>
      <c r="C310" s="7"/>
      <c r="D310" s="7"/>
      <c r="E310" s="7"/>
      <c r="F310" s="7"/>
      <c r="G310" s="9"/>
      <c r="H310" s="8"/>
      <c r="I310" s="10"/>
    </row>
    <row r="311" spans="2:9" s="6" customFormat="1">
      <c r="B311" s="7"/>
      <c r="C311" s="7"/>
      <c r="D311" s="7"/>
      <c r="E311" s="7"/>
      <c r="F311" s="7"/>
      <c r="G311" s="9"/>
      <c r="H311" s="8"/>
      <c r="I311" s="10"/>
    </row>
    <row r="312" spans="2:9" s="6" customFormat="1">
      <c r="B312" s="7"/>
      <c r="C312" s="7"/>
      <c r="D312" s="7"/>
      <c r="E312" s="7"/>
      <c r="F312" s="7"/>
      <c r="G312" s="9"/>
      <c r="H312" s="8"/>
      <c r="I312" s="10"/>
    </row>
    <row r="313" spans="2:9" s="6" customFormat="1">
      <c r="B313" s="7"/>
      <c r="C313" s="7"/>
      <c r="D313" s="7"/>
      <c r="E313" s="7"/>
      <c r="F313" s="7"/>
      <c r="G313" s="9"/>
      <c r="H313" s="8"/>
      <c r="I313" s="10"/>
    </row>
    <row r="314" spans="2:9" s="6" customFormat="1">
      <c r="B314" s="7"/>
      <c r="C314" s="7"/>
      <c r="D314" s="7"/>
      <c r="E314" s="7"/>
      <c r="F314" s="7"/>
      <c r="G314" s="9"/>
      <c r="H314" s="8"/>
      <c r="I314" s="10"/>
    </row>
    <row r="315" spans="2:9" s="6" customFormat="1">
      <c r="B315" s="7"/>
      <c r="C315" s="7"/>
      <c r="D315" s="7"/>
      <c r="E315" s="7"/>
      <c r="F315" s="7"/>
      <c r="G315" s="9"/>
      <c r="H315" s="8"/>
      <c r="I315" s="10"/>
    </row>
    <row r="316" spans="2:9" s="6" customFormat="1">
      <c r="B316" s="7"/>
      <c r="C316" s="7"/>
      <c r="D316" s="7"/>
      <c r="E316" s="7"/>
      <c r="F316" s="7"/>
      <c r="G316" s="9"/>
      <c r="H316" s="8"/>
      <c r="I316" s="10"/>
    </row>
    <row r="317" spans="2:9" s="6" customFormat="1">
      <c r="B317" s="7"/>
      <c r="C317" s="7"/>
      <c r="D317" s="7"/>
      <c r="E317" s="7"/>
      <c r="F317" s="7"/>
      <c r="G317" s="9"/>
      <c r="H317" s="8"/>
      <c r="I317" s="10"/>
    </row>
    <row r="318" spans="2:9" s="6" customFormat="1">
      <c r="B318" s="7"/>
      <c r="C318" s="7"/>
      <c r="D318" s="7"/>
      <c r="E318" s="7"/>
      <c r="F318" s="7"/>
      <c r="G318" s="9"/>
      <c r="H318" s="8"/>
      <c r="I318" s="10"/>
    </row>
    <row r="319" spans="2:9" s="6" customFormat="1">
      <c r="B319" s="7"/>
      <c r="C319" s="7"/>
      <c r="D319" s="7"/>
      <c r="E319" s="7"/>
      <c r="F319" s="7"/>
      <c r="G319" s="9"/>
      <c r="H319" s="8"/>
      <c r="I319" s="10"/>
    </row>
    <row r="320" spans="2:9" s="6" customFormat="1">
      <c r="B320" s="7"/>
      <c r="C320" s="7"/>
      <c r="D320" s="7"/>
      <c r="E320" s="7"/>
      <c r="F320" s="7"/>
      <c r="G320" s="9"/>
      <c r="H320" s="8"/>
      <c r="I320" s="10"/>
    </row>
    <row r="321" spans="2:9" s="6" customFormat="1">
      <c r="B321" s="7"/>
      <c r="C321" s="7"/>
      <c r="D321" s="7"/>
      <c r="E321" s="7"/>
      <c r="F321" s="7"/>
      <c r="G321" s="9"/>
      <c r="H321" s="8"/>
      <c r="I321" s="10"/>
    </row>
    <row r="322" spans="2:9" s="6" customFormat="1">
      <c r="B322" s="7"/>
      <c r="C322" s="7"/>
      <c r="D322" s="7"/>
      <c r="E322" s="7"/>
      <c r="F322" s="7"/>
      <c r="G322" s="9"/>
      <c r="H322" s="8"/>
      <c r="I322" s="10"/>
    </row>
    <row r="323" spans="2:9" s="6" customFormat="1">
      <c r="B323" s="7"/>
      <c r="C323" s="7"/>
      <c r="D323" s="7"/>
      <c r="E323" s="7"/>
      <c r="F323" s="7"/>
      <c r="G323" s="9"/>
      <c r="H323" s="8"/>
      <c r="I323" s="10"/>
    </row>
    <row r="324" spans="2:9" s="6" customFormat="1">
      <c r="B324" s="7"/>
      <c r="C324" s="7"/>
      <c r="D324" s="7"/>
      <c r="E324" s="7"/>
      <c r="F324" s="7"/>
      <c r="G324" s="9"/>
      <c r="H324" s="8"/>
      <c r="I324" s="10"/>
    </row>
    <row r="325" spans="2:9" s="6" customFormat="1">
      <c r="B325" s="7"/>
      <c r="C325" s="7"/>
      <c r="D325" s="7"/>
      <c r="E325" s="7"/>
      <c r="F325" s="7"/>
      <c r="G325" s="9"/>
      <c r="H325" s="8"/>
      <c r="I325" s="10"/>
    </row>
    <row r="326" spans="2:9" s="6" customFormat="1">
      <c r="B326" s="7"/>
      <c r="C326" s="7"/>
      <c r="D326" s="7"/>
      <c r="E326" s="7"/>
      <c r="F326" s="7"/>
      <c r="G326" s="9"/>
      <c r="H326" s="8"/>
      <c r="I326" s="10"/>
    </row>
    <row r="327" spans="2:9" s="6" customFormat="1">
      <c r="B327" s="7"/>
      <c r="C327" s="7"/>
      <c r="D327" s="7"/>
      <c r="E327" s="7"/>
      <c r="F327" s="7"/>
      <c r="G327" s="9"/>
      <c r="H327" s="8"/>
      <c r="I327" s="10"/>
    </row>
    <row r="328" spans="2:9" s="6" customFormat="1">
      <c r="B328" s="7"/>
      <c r="C328" s="7"/>
      <c r="D328" s="7"/>
      <c r="E328" s="7"/>
      <c r="F328" s="7"/>
      <c r="G328" s="9"/>
      <c r="H328" s="8"/>
      <c r="I328" s="10"/>
    </row>
    <row r="329" spans="2:9" s="6" customFormat="1">
      <c r="B329" s="7"/>
      <c r="C329" s="7"/>
      <c r="D329" s="7"/>
      <c r="E329" s="7"/>
      <c r="F329" s="7"/>
      <c r="G329" s="9"/>
      <c r="H329" s="8"/>
      <c r="I329" s="10"/>
    </row>
    <row r="330" spans="2:9" s="6" customFormat="1">
      <c r="B330" s="7"/>
      <c r="C330" s="7"/>
      <c r="D330" s="7"/>
      <c r="E330" s="7"/>
      <c r="F330" s="7"/>
      <c r="G330" s="9"/>
      <c r="H330" s="8"/>
      <c r="I330" s="10"/>
    </row>
    <row r="331" spans="2:9" s="6" customFormat="1">
      <c r="B331" s="7"/>
      <c r="C331" s="7"/>
      <c r="D331" s="7"/>
      <c r="E331" s="7"/>
      <c r="F331" s="7"/>
      <c r="G331" s="9"/>
      <c r="H331" s="8"/>
      <c r="I331" s="10"/>
    </row>
    <row r="332" spans="2:9" s="6" customFormat="1">
      <c r="B332" s="7"/>
      <c r="C332" s="7"/>
      <c r="D332" s="7"/>
      <c r="E332" s="7"/>
      <c r="F332" s="7"/>
      <c r="G332" s="9"/>
      <c r="H332" s="8"/>
      <c r="I332" s="10"/>
    </row>
    <row r="333" spans="2:9" s="6" customFormat="1">
      <c r="B333" s="7"/>
      <c r="C333" s="7"/>
      <c r="D333" s="7"/>
      <c r="E333" s="7"/>
      <c r="F333" s="7"/>
      <c r="G333" s="9"/>
      <c r="H333" s="8"/>
      <c r="I333" s="10"/>
    </row>
    <row r="334" spans="2:9" s="6" customFormat="1">
      <c r="B334" s="7"/>
      <c r="C334" s="7"/>
      <c r="D334" s="7"/>
      <c r="E334" s="7"/>
      <c r="F334" s="7"/>
      <c r="G334" s="9"/>
      <c r="H334" s="8"/>
      <c r="I334" s="10"/>
    </row>
    <row r="335" spans="2:9" s="6" customFormat="1">
      <c r="B335" s="7"/>
      <c r="C335" s="7"/>
      <c r="D335" s="7"/>
      <c r="E335" s="7"/>
      <c r="F335" s="7"/>
      <c r="G335" s="9"/>
      <c r="H335" s="8"/>
      <c r="I335" s="10"/>
    </row>
    <row r="336" spans="2:9" s="6" customFormat="1">
      <c r="B336" s="7"/>
      <c r="C336" s="7"/>
      <c r="D336" s="7"/>
      <c r="E336" s="7"/>
      <c r="F336" s="7"/>
      <c r="G336" s="9"/>
      <c r="H336" s="8"/>
      <c r="I336" s="10"/>
    </row>
    <row r="337" spans="2:9" s="6" customFormat="1">
      <c r="B337" s="7"/>
      <c r="C337" s="7"/>
      <c r="D337" s="7"/>
      <c r="E337" s="7"/>
      <c r="F337" s="7"/>
      <c r="G337" s="9"/>
      <c r="H337" s="8"/>
      <c r="I337" s="10"/>
    </row>
    <row r="338" spans="2:9" s="6" customFormat="1">
      <c r="B338" s="7"/>
      <c r="C338" s="7"/>
      <c r="D338" s="7"/>
      <c r="E338" s="7"/>
      <c r="F338" s="7"/>
      <c r="G338" s="9"/>
      <c r="H338" s="8"/>
      <c r="I338" s="10"/>
    </row>
    <row r="339" spans="2:9" s="6" customFormat="1">
      <c r="B339" s="7"/>
      <c r="C339" s="7"/>
      <c r="D339" s="7"/>
      <c r="E339" s="7"/>
      <c r="F339" s="7"/>
      <c r="G339" s="9"/>
      <c r="H339" s="8"/>
      <c r="I339" s="10"/>
    </row>
    <row r="340" spans="2:9" s="6" customFormat="1">
      <c r="B340" s="7"/>
      <c r="C340" s="7"/>
      <c r="D340" s="7"/>
      <c r="E340" s="7"/>
      <c r="F340" s="7"/>
      <c r="G340" s="9"/>
      <c r="H340" s="8"/>
      <c r="I340" s="10"/>
    </row>
    <row r="341" spans="2:9" s="6" customFormat="1">
      <c r="B341" s="7"/>
      <c r="C341" s="7"/>
      <c r="D341" s="7"/>
      <c r="E341" s="7"/>
      <c r="F341" s="7"/>
      <c r="G341" s="9"/>
      <c r="H341" s="8"/>
      <c r="I341" s="10"/>
    </row>
    <row r="342" spans="2:9" s="6" customFormat="1">
      <c r="B342" s="7"/>
      <c r="C342" s="7"/>
      <c r="D342" s="7"/>
      <c r="E342" s="7"/>
      <c r="F342" s="7"/>
      <c r="G342" s="9"/>
      <c r="H342" s="8"/>
      <c r="I342" s="10"/>
    </row>
    <row r="343" spans="2:9" s="6" customFormat="1">
      <c r="B343" s="7"/>
      <c r="C343" s="7"/>
      <c r="D343" s="7"/>
      <c r="E343" s="7"/>
      <c r="F343" s="7"/>
      <c r="G343" s="9"/>
      <c r="H343" s="8"/>
      <c r="I343" s="10"/>
    </row>
    <row r="344" spans="2:9" s="6" customFormat="1">
      <c r="B344" s="7"/>
      <c r="C344" s="7"/>
      <c r="D344" s="7"/>
      <c r="E344" s="7"/>
      <c r="F344" s="7"/>
      <c r="G344" s="9"/>
      <c r="H344" s="8"/>
      <c r="I344" s="10"/>
    </row>
    <row r="345" spans="2:9" s="6" customFormat="1">
      <c r="B345" s="7"/>
      <c r="C345" s="7"/>
      <c r="D345" s="7"/>
      <c r="E345" s="7"/>
      <c r="F345" s="7"/>
      <c r="G345" s="9"/>
      <c r="H345" s="8"/>
      <c r="I345" s="10"/>
    </row>
    <row r="346" spans="2:9" s="6" customFormat="1">
      <c r="B346" s="7"/>
      <c r="C346" s="7"/>
      <c r="D346" s="7"/>
      <c r="E346" s="7"/>
      <c r="F346" s="7"/>
      <c r="G346" s="9"/>
      <c r="H346" s="8"/>
      <c r="I346" s="10"/>
    </row>
    <row r="347" spans="2:9" s="6" customFormat="1">
      <c r="B347" s="7"/>
      <c r="C347" s="7"/>
      <c r="D347" s="7"/>
      <c r="E347" s="7"/>
      <c r="F347" s="7"/>
      <c r="G347" s="9"/>
      <c r="H347" s="8"/>
      <c r="I347" s="10"/>
    </row>
    <row r="348" spans="2:9" s="6" customFormat="1">
      <c r="B348" s="7"/>
      <c r="C348" s="7"/>
      <c r="D348" s="7"/>
      <c r="E348" s="7"/>
      <c r="F348" s="7"/>
      <c r="G348" s="9"/>
      <c r="H348" s="8"/>
      <c r="I348" s="10"/>
    </row>
    <row r="349" spans="2:9" s="6" customFormat="1">
      <c r="B349" s="7"/>
      <c r="C349" s="7"/>
      <c r="D349" s="7"/>
      <c r="E349" s="7"/>
      <c r="F349" s="7"/>
      <c r="G349" s="9"/>
      <c r="H349" s="8"/>
      <c r="I349" s="10"/>
    </row>
    <row r="350" spans="2:9" s="6" customFormat="1">
      <c r="B350" s="7"/>
      <c r="C350" s="7"/>
      <c r="D350" s="7"/>
      <c r="E350" s="7"/>
      <c r="F350" s="7"/>
      <c r="G350" s="9"/>
      <c r="H350" s="8"/>
      <c r="I350" s="10"/>
    </row>
    <row r="351" spans="2:9" s="6" customFormat="1">
      <c r="B351" s="7"/>
      <c r="C351" s="7"/>
      <c r="D351" s="7"/>
      <c r="E351" s="7"/>
      <c r="F351" s="7"/>
      <c r="G351" s="9"/>
      <c r="H351" s="8"/>
      <c r="I351" s="10"/>
    </row>
    <row r="352" spans="2:9" s="6" customFormat="1">
      <c r="B352" s="7"/>
      <c r="C352" s="7"/>
      <c r="D352" s="7"/>
      <c r="E352" s="7"/>
      <c r="F352" s="7"/>
      <c r="G352" s="9"/>
      <c r="H352" s="8"/>
      <c r="I352" s="10"/>
    </row>
    <row r="353" spans="2:9" s="6" customFormat="1">
      <c r="B353" s="7"/>
      <c r="C353" s="7"/>
      <c r="D353" s="7"/>
      <c r="E353" s="7"/>
      <c r="F353" s="7"/>
      <c r="G353" s="9"/>
      <c r="H353" s="8"/>
      <c r="I353" s="10"/>
    </row>
    <row r="354" spans="2:9" s="6" customFormat="1">
      <c r="B354" s="7"/>
      <c r="C354" s="7"/>
      <c r="D354" s="7"/>
      <c r="E354" s="7"/>
      <c r="F354" s="7"/>
      <c r="G354" s="9"/>
      <c r="H354" s="8"/>
      <c r="I354" s="10"/>
    </row>
    <row r="355" spans="2:9" s="6" customFormat="1">
      <c r="B355" s="7"/>
      <c r="C355" s="7"/>
      <c r="D355" s="7"/>
      <c r="E355" s="7"/>
      <c r="F355" s="7"/>
      <c r="G355" s="9"/>
      <c r="H355" s="8"/>
      <c r="I355" s="10"/>
    </row>
    <row r="356" spans="2:9" s="6" customFormat="1">
      <c r="B356" s="7"/>
      <c r="C356" s="7"/>
      <c r="D356" s="7"/>
      <c r="E356" s="7"/>
      <c r="F356" s="7"/>
      <c r="G356" s="9"/>
      <c r="H356" s="8"/>
      <c r="I356" s="10"/>
    </row>
    <row r="357" spans="2:9" s="6" customFormat="1">
      <c r="B357" s="7"/>
      <c r="C357" s="7"/>
      <c r="D357" s="7"/>
      <c r="E357" s="7"/>
      <c r="F357" s="7"/>
      <c r="G357" s="9"/>
      <c r="H357" s="8"/>
      <c r="I357" s="10"/>
    </row>
    <row r="358" spans="2:9" s="6" customFormat="1">
      <c r="B358" s="7"/>
      <c r="C358" s="7"/>
      <c r="D358" s="7"/>
      <c r="E358" s="7"/>
      <c r="F358" s="7"/>
      <c r="G358" s="9"/>
      <c r="H358" s="8"/>
      <c r="I358" s="10"/>
    </row>
    <row r="359" spans="2:9" s="6" customFormat="1">
      <c r="B359" s="7"/>
      <c r="C359" s="7"/>
      <c r="D359" s="7"/>
      <c r="E359" s="7"/>
      <c r="F359" s="7"/>
      <c r="G359" s="9"/>
      <c r="H359" s="8"/>
      <c r="I359" s="10"/>
    </row>
    <row r="360" spans="2:9" s="6" customFormat="1">
      <c r="B360" s="7"/>
      <c r="C360" s="7"/>
      <c r="D360" s="7"/>
      <c r="E360" s="7"/>
      <c r="F360" s="7"/>
      <c r="G360" s="9"/>
      <c r="H360" s="8"/>
      <c r="I360" s="10"/>
    </row>
    <row r="361" spans="2:9" s="6" customFormat="1">
      <c r="B361" s="7"/>
      <c r="C361" s="7"/>
      <c r="D361" s="7"/>
      <c r="E361" s="7"/>
      <c r="F361" s="7"/>
      <c r="G361" s="9"/>
      <c r="H361" s="8"/>
      <c r="I361" s="10"/>
    </row>
    <row r="362" spans="2:9" s="6" customFormat="1">
      <c r="B362" s="7"/>
      <c r="C362" s="7"/>
      <c r="D362" s="7"/>
      <c r="E362" s="7"/>
      <c r="F362" s="7"/>
      <c r="G362" s="9"/>
      <c r="H362" s="8"/>
      <c r="I362" s="10"/>
    </row>
    <row r="363" spans="2:9" s="6" customFormat="1">
      <c r="B363" s="7"/>
      <c r="C363" s="7"/>
      <c r="D363" s="7"/>
      <c r="E363" s="7"/>
      <c r="F363" s="7"/>
      <c r="G363" s="9"/>
      <c r="H363" s="8"/>
      <c r="I363" s="10"/>
    </row>
    <row r="364" spans="2:9" s="6" customFormat="1">
      <c r="B364" s="7"/>
      <c r="C364" s="7"/>
      <c r="D364" s="7"/>
      <c r="E364" s="7"/>
      <c r="F364" s="7"/>
      <c r="G364" s="9"/>
      <c r="H364" s="8"/>
      <c r="I364" s="10"/>
    </row>
    <row r="365" spans="2:9" s="6" customFormat="1">
      <c r="B365" s="7"/>
      <c r="C365" s="7"/>
      <c r="D365" s="7"/>
      <c r="E365" s="7"/>
      <c r="F365" s="7"/>
      <c r="G365" s="9"/>
      <c r="H365" s="8"/>
      <c r="I365" s="10"/>
    </row>
    <row r="366" spans="2:9" s="6" customFormat="1">
      <c r="B366" s="7"/>
      <c r="C366" s="7"/>
      <c r="D366" s="7"/>
      <c r="E366" s="7"/>
      <c r="F366" s="7"/>
      <c r="G366" s="9"/>
      <c r="H366" s="8"/>
      <c r="I366" s="10"/>
    </row>
    <row r="367" spans="2:9" s="6" customFormat="1">
      <c r="B367" s="7"/>
      <c r="C367" s="7"/>
      <c r="D367" s="7"/>
      <c r="E367" s="7"/>
      <c r="F367" s="7"/>
      <c r="G367" s="9"/>
      <c r="H367" s="8"/>
      <c r="I367" s="10"/>
    </row>
    <row r="368" spans="2:9" s="6" customFormat="1">
      <c r="B368" s="7"/>
      <c r="C368" s="7"/>
      <c r="D368" s="7"/>
      <c r="E368" s="7"/>
      <c r="F368" s="7"/>
      <c r="G368" s="9"/>
      <c r="H368" s="8"/>
      <c r="I368" s="10"/>
    </row>
    <row r="369" spans="2:9" s="6" customFormat="1">
      <c r="B369" s="7"/>
      <c r="C369" s="7"/>
      <c r="D369" s="7"/>
      <c r="E369" s="7"/>
      <c r="F369" s="7"/>
      <c r="G369" s="9"/>
      <c r="H369" s="8"/>
      <c r="I369" s="10"/>
    </row>
    <row r="370" spans="2:9" s="6" customFormat="1">
      <c r="B370" s="7"/>
      <c r="C370" s="7"/>
      <c r="D370" s="7"/>
      <c r="E370" s="7"/>
      <c r="F370" s="7"/>
      <c r="G370" s="9"/>
      <c r="H370" s="8"/>
      <c r="I370" s="10"/>
    </row>
    <row r="371" spans="2:9" s="6" customFormat="1">
      <c r="B371" s="7"/>
      <c r="C371" s="7"/>
      <c r="D371" s="7"/>
      <c r="E371" s="7"/>
      <c r="F371" s="7"/>
      <c r="G371" s="9"/>
      <c r="H371" s="8"/>
      <c r="I371" s="10"/>
    </row>
    <row r="372" spans="2:9" s="6" customFormat="1">
      <c r="B372" s="7"/>
      <c r="C372" s="7"/>
      <c r="D372" s="7"/>
      <c r="E372" s="7"/>
      <c r="F372" s="7"/>
      <c r="G372" s="9"/>
      <c r="H372" s="8"/>
      <c r="I372" s="10"/>
    </row>
    <row r="373" spans="2:9" s="6" customFormat="1">
      <c r="B373" s="7"/>
      <c r="C373" s="7"/>
      <c r="D373" s="7"/>
      <c r="E373" s="7"/>
      <c r="F373" s="7"/>
      <c r="G373" s="9"/>
      <c r="H373" s="8"/>
      <c r="I373" s="10"/>
    </row>
    <row r="374" spans="2:9" s="6" customFormat="1">
      <c r="B374" s="7"/>
      <c r="C374" s="7"/>
      <c r="D374" s="7"/>
      <c r="E374" s="7"/>
      <c r="F374" s="7"/>
      <c r="G374" s="9"/>
      <c r="H374" s="8"/>
      <c r="I374" s="10"/>
    </row>
    <row r="375" spans="2:9" s="6" customFormat="1">
      <c r="B375" s="7"/>
      <c r="C375" s="7"/>
      <c r="D375" s="7"/>
      <c r="E375" s="7"/>
      <c r="F375" s="7"/>
      <c r="G375" s="9"/>
      <c r="H375" s="8"/>
      <c r="I375" s="10"/>
    </row>
    <row r="376" spans="2:9" s="6" customFormat="1">
      <c r="B376" s="7"/>
      <c r="C376" s="7"/>
      <c r="D376" s="7"/>
      <c r="E376" s="7"/>
      <c r="F376" s="7"/>
      <c r="G376" s="9"/>
      <c r="H376" s="8"/>
      <c r="I376" s="10"/>
    </row>
    <row r="377" spans="2:9" s="6" customFormat="1">
      <c r="B377" s="7"/>
      <c r="C377" s="7"/>
      <c r="D377" s="7"/>
      <c r="E377" s="7"/>
      <c r="F377" s="7"/>
      <c r="G377" s="9"/>
      <c r="H377" s="8"/>
      <c r="I377" s="10"/>
    </row>
    <row r="378" spans="2:9" s="6" customFormat="1">
      <c r="B378" s="7"/>
      <c r="C378" s="7"/>
      <c r="D378" s="7"/>
      <c r="E378" s="7"/>
      <c r="F378" s="7"/>
      <c r="G378" s="9"/>
      <c r="H378" s="8"/>
      <c r="I378" s="10"/>
    </row>
    <row r="379" spans="2:9" s="6" customFormat="1">
      <c r="B379" s="7"/>
      <c r="C379" s="7"/>
      <c r="D379" s="7"/>
      <c r="E379" s="7"/>
      <c r="F379" s="7"/>
      <c r="G379" s="9"/>
      <c r="H379" s="8"/>
      <c r="I379" s="10"/>
    </row>
    <row r="380" spans="2:9" s="6" customFormat="1">
      <c r="B380" s="7"/>
      <c r="C380" s="7"/>
      <c r="D380" s="7"/>
      <c r="E380" s="7"/>
      <c r="F380" s="7"/>
      <c r="G380" s="9"/>
      <c r="H380" s="8"/>
      <c r="I380" s="10"/>
    </row>
    <row r="381" spans="2:9" s="6" customFormat="1">
      <c r="B381" s="7"/>
      <c r="C381" s="7"/>
      <c r="D381" s="7"/>
      <c r="E381" s="7"/>
      <c r="F381" s="7"/>
      <c r="G381" s="9"/>
      <c r="H381" s="8"/>
      <c r="I381" s="10"/>
    </row>
    <row r="382" spans="2:9" s="6" customFormat="1">
      <c r="B382" s="7"/>
      <c r="C382" s="7"/>
      <c r="D382" s="7"/>
      <c r="E382" s="7"/>
      <c r="F382" s="7"/>
      <c r="G382" s="9"/>
      <c r="H382" s="8"/>
      <c r="I382" s="10"/>
    </row>
    <row r="383" spans="2:9" s="6" customFormat="1">
      <c r="B383" s="7"/>
      <c r="C383" s="7"/>
      <c r="D383" s="7"/>
      <c r="E383" s="7"/>
      <c r="F383" s="7"/>
      <c r="G383" s="9"/>
      <c r="H383" s="8"/>
      <c r="I383" s="10"/>
    </row>
    <row r="384" spans="2:9" s="6" customFormat="1">
      <c r="B384" s="7"/>
      <c r="C384" s="7"/>
      <c r="D384" s="7"/>
      <c r="E384" s="7"/>
      <c r="F384" s="7"/>
      <c r="G384" s="9"/>
      <c r="H384" s="8"/>
      <c r="I384" s="10"/>
    </row>
    <row r="385" spans="2:9" s="6" customFormat="1">
      <c r="B385" s="7"/>
      <c r="C385" s="7"/>
      <c r="D385" s="7"/>
      <c r="E385" s="7"/>
      <c r="F385" s="7"/>
      <c r="G385" s="9"/>
      <c r="H385" s="8"/>
      <c r="I385" s="10"/>
    </row>
    <row r="386" spans="2:9" s="6" customFormat="1">
      <c r="B386" s="7"/>
      <c r="C386" s="7"/>
      <c r="D386" s="7"/>
      <c r="E386" s="7"/>
      <c r="F386" s="7"/>
      <c r="G386" s="9"/>
      <c r="H386" s="8"/>
      <c r="I386" s="10"/>
    </row>
    <row r="387" spans="2:9" s="6" customFormat="1">
      <c r="B387" s="7"/>
      <c r="C387" s="7"/>
      <c r="D387" s="7"/>
      <c r="E387" s="7"/>
      <c r="F387" s="7"/>
      <c r="G387" s="9"/>
      <c r="H387" s="8"/>
      <c r="I387" s="10"/>
    </row>
    <row r="388" spans="2:9" s="6" customFormat="1">
      <c r="B388" s="7"/>
      <c r="C388" s="7"/>
      <c r="D388" s="7"/>
      <c r="E388" s="7"/>
      <c r="F388" s="7"/>
      <c r="G388" s="9"/>
      <c r="H388" s="8"/>
      <c r="I388" s="10"/>
    </row>
    <row r="389" spans="2:9" s="6" customFormat="1">
      <c r="B389" s="7"/>
      <c r="C389" s="7"/>
      <c r="D389" s="7"/>
      <c r="E389" s="7"/>
      <c r="F389" s="7"/>
      <c r="G389" s="9"/>
      <c r="H389" s="8"/>
      <c r="I389" s="10"/>
    </row>
    <row r="390" spans="2:9" s="6" customFormat="1">
      <c r="B390" s="7"/>
      <c r="C390" s="7"/>
      <c r="D390" s="7"/>
      <c r="E390" s="7"/>
      <c r="F390" s="7"/>
      <c r="G390" s="9"/>
      <c r="H390" s="8"/>
      <c r="I390" s="10"/>
    </row>
    <row r="391" spans="2:9" s="6" customFormat="1">
      <c r="B391" s="7"/>
      <c r="C391" s="7"/>
      <c r="D391" s="7"/>
      <c r="E391" s="7"/>
      <c r="F391" s="7"/>
      <c r="G391" s="9"/>
      <c r="H391" s="8"/>
      <c r="I391" s="10"/>
    </row>
    <row r="392" spans="2:9" s="6" customFormat="1">
      <c r="B392" s="7"/>
      <c r="C392" s="7"/>
      <c r="D392" s="7"/>
      <c r="E392" s="7"/>
      <c r="F392" s="7"/>
      <c r="G392" s="9"/>
      <c r="H392" s="8"/>
      <c r="I392" s="10"/>
    </row>
    <row r="393" spans="2:9" s="6" customFormat="1">
      <c r="B393" s="7"/>
      <c r="C393" s="7"/>
      <c r="D393" s="7"/>
      <c r="E393" s="7"/>
      <c r="F393" s="7"/>
      <c r="G393" s="9"/>
      <c r="H393" s="8"/>
      <c r="I393" s="10"/>
    </row>
    <row r="394" spans="2:9" s="6" customFormat="1">
      <c r="B394" s="7"/>
      <c r="C394" s="7"/>
      <c r="D394" s="7"/>
      <c r="E394" s="7"/>
      <c r="F394" s="7"/>
      <c r="G394" s="9"/>
      <c r="H394" s="8"/>
      <c r="I394" s="10"/>
    </row>
    <row r="395" spans="2:9" s="6" customFormat="1">
      <c r="B395" s="7"/>
      <c r="C395" s="7"/>
      <c r="D395" s="7"/>
      <c r="E395" s="7"/>
      <c r="F395" s="7"/>
      <c r="G395" s="9"/>
      <c r="H395" s="8"/>
      <c r="I395" s="10"/>
    </row>
    <row r="396" spans="2:9" s="6" customFormat="1">
      <c r="B396" s="7"/>
      <c r="C396" s="7"/>
      <c r="D396" s="7"/>
      <c r="E396" s="7"/>
      <c r="F396" s="7"/>
      <c r="G396" s="9"/>
      <c r="H396" s="8"/>
      <c r="I396" s="10"/>
    </row>
    <row r="397" spans="2:9" s="6" customFormat="1">
      <c r="B397" s="7"/>
      <c r="C397" s="7"/>
      <c r="D397" s="7"/>
      <c r="E397" s="7"/>
      <c r="F397" s="7"/>
      <c r="G397" s="9"/>
      <c r="H397" s="8"/>
      <c r="I397" s="10"/>
    </row>
    <row r="398" spans="2:9" s="6" customFormat="1">
      <c r="B398" s="7"/>
      <c r="C398" s="7"/>
      <c r="D398" s="7"/>
      <c r="E398" s="7"/>
      <c r="F398" s="7"/>
      <c r="G398" s="9"/>
      <c r="H398" s="8"/>
      <c r="I398" s="10"/>
    </row>
    <row r="399" spans="2:9" s="6" customFormat="1">
      <c r="B399" s="7"/>
      <c r="C399" s="7"/>
      <c r="D399" s="7"/>
      <c r="E399" s="7"/>
      <c r="F399" s="7"/>
      <c r="G399" s="9"/>
      <c r="H399" s="8"/>
      <c r="I399" s="10"/>
    </row>
    <row r="400" spans="2:9" s="6" customFormat="1">
      <c r="B400" s="7"/>
      <c r="C400" s="7"/>
      <c r="D400" s="7"/>
      <c r="E400" s="7"/>
      <c r="F400" s="7"/>
      <c r="G400" s="9"/>
      <c r="H400" s="8"/>
      <c r="I400" s="10"/>
    </row>
    <row r="401" spans="2:9" s="6" customFormat="1">
      <c r="B401" s="7"/>
      <c r="C401" s="7"/>
      <c r="D401" s="7"/>
      <c r="E401" s="7"/>
      <c r="F401" s="7"/>
      <c r="G401" s="9"/>
      <c r="H401" s="8"/>
      <c r="I401" s="10"/>
    </row>
    <row r="402" spans="2:9" s="6" customFormat="1">
      <c r="B402" s="7"/>
      <c r="C402" s="7"/>
      <c r="D402" s="7"/>
      <c r="E402" s="7"/>
      <c r="F402" s="7"/>
      <c r="G402" s="9"/>
      <c r="H402" s="8"/>
      <c r="I402" s="10"/>
    </row>
    <row r="403" spans="2:9" s="6" customFormat="1">
      <c r="B403" s="7"/>
      <c r="C403" s="7"/>
      <c r="D403" s="7"/>
      <c r="E403" s="7"/>
      <c r="F403" s="7"/>
      <c r="G403" s="9"/>
      <c r="H403" s="8"/>
      <c r="I403" s="10"/>
    </row>
    <row r="404" spans="2:9" s="6" customFormat="1">
      <c r="B404" s="7"/>
      <c r="C404" s="7"/>
      <c r="D404" s="7"/>
      <c r="E404" s="7"/>
      <c r="F404" s="7"/>
      <c r="G404" s="9"/>
      <c r="H404" s="8"/>
      <c r="I404" s="10"/>
    </row>
    <row r="405" spans="2:9" s="6" customFormat="1">
      <c r="B405" s="7"/>
      <c r="C405" s="7"/>
      <c r="D405" s="7"/>
      <c r="E405" s="7"/>
      <c r="F405" s="7"/>
      <c r="G405" s="9"/>
      <c r="H405" s="8"/>
      <c r="I405" s="10"/>
    </row>
    <row r="406" spans="2:9" s="6" customFormat="1">
      <c r="B406" s="7"/>
      <c r="C406" s="7"/>
      <c r="D406" s="7"/>
      <c r="E406" s="7"/>
      <c r="F406" s="7"/>
      <c r="G406" s="9"/>
      <c r="H406" s="8"/>
      <c r="I406" s="10"/>
    </row>
    <row r="407" spans="2:9" s="6" customFormat="1">
      <c r="B407" s="7"/>
      <c r="C407" s="7"/>
      <c r="D407" s="7"/>
      <c r="E407" s="7"/>
      <c r="F407" s="7"/>
      <c r="G407" s="9"/>
      <c r="H407" s="8"/>
      <c r="I407" s="10"/>
    </row>
    <row r="408" spans="2:9" s="6" customFormat="1">
      <c r="B408" s="7"/>
      <c r="C408" s="7"/>
      <c r="D408" s="7"/>
      <c r="E408" s="7"/>
      <c r="F408" s="7"/>
      <c r="G408" s="9"/>
      <c r="H408" s="8"/>
      <c r="I408" s="10"/>
    </row>
    <row r="409" spans="2:9" s="6" customFormat="1">
      <c r="B409" s="7"/>
      <c r="C409" s="7"/>
      <c r="D409" s="7"/>
      <c r="E409" s="7"/>
      <c r="F409" s="7"/>
      <c r="G409" s="9"/>
      <c r="H409" s="8"/>
      <c r="I409" s="10"/>
    </row>
    <row r="410" spans="2:9" s="6" customFormat="1">
      <c r="B410" s="7"/>
      <c r="C410" s="7"/>
      <c r="D410" s="7"/>
      <c r="E410" s="7"/>
      <c r="F410" s="7"/>
      <c r="G410" s="9"/>
      <c r="H410" s="8"/>
      <c r="I410" s="10"/>
    </row>
    <row r="411" spans="2:9" s="6" customFormat="1">
      <c r="B411" s="7"/>
      <c r="C411" s="7"/>
      <c r="D411" s="7"/>
      <c r="E411" s="7"/>
      <c r="F411" s="7"/>
      <c r="G411" s="9"/>
      <c r="H411" s="8"/>
      <c r="I411" s="10"/>
    </row>
    <row r="412" spans="2:9" s="6" customFormat="1">
      <c r="B412" s="7"/>
      <c r="C412" s="7"/>
      <c r="D412" s="7"/>
      <c r="E412" s="7"/>
      <c r="F412" s="7"/>
      <c r="G412" s="9"/>
      <c r="H412" s="8"/>
      <c r="I412" s="10"/>
    </row>
    <row r="413" spans="2:9" s="6" customFormat="1">
      <c r="B413" s="7"/>
      <c r="C413" s="7"/>
      <c r="D413" s="7"/>
      <c r="E413" s="7"/>
      <c r="F413" s="7"/>
      <c r="G413" s="9"/>
      <c r="H413" s="8"/>
      <c r="I413" s="10"/>
    </row>
    <row r="414" spans="2:9" s="6" customFormat="1">
      <c r="B414" s="7"/>
      <c r="C414" s="7"/>
      <c r="D414" s="7"/>
      <c r="E414" s="7"/>
      <c r="F414" s="7"/>
      <c r="G414" s="9"/>
      <c r="H414" s="8"/>
      <c r="I414" s="10"/>
    </row>
    <row r="415" spans="2:9" s="6" customFormat="1">
      <c r="B415" s="7"/>
      <c r="C415" s="7"/>
      <c r="D415" s="7"/>
      <c r="E415" s="7"/>
      <c r="F415" s="7"/>
      <c r="G415" s="9"/>
      <c r="H415" s="8"/>
      <c r="I415" s="10"/>
    </row>
    <row r="416" spans="2:9" s="6" customFormat="1">
      <c r="B416" s="7"/>
      <c r="C416" s="7"/>
      <c r="D416" s="7"/>
      <c r="E416" s="7"/>
      <c r="F416" s="7"/>
      <c r="G416" s="9"/>
      <c r="H416" s="8"/>
      <c r="I416" s="10"/>
    </row>
    <row r="417" spans="2:9" s="6" customFormat="1">
      <c r="B417" s="7"/>
      <c r="C417" s="7"/>
      <c r="D417" s="7"/>
      <c r="E417" s="7"/>
      <c r="F417" s="7"/>
      <c r="G417" s="9"/>
      <c r="H417" s="8"/>
      <c r="I417" s="10"/>
    </row>
    <row r="418" spans="2:9" s="6" customFormat="1">
      <c r="B418" s="7"/>
      <c r="C418" s="7"/>
      <c r="D418" s="7"/>
      <c r="E418" s="7"/>
      <c r="F418" s="7"/>
      <c r="G418" s="9"/>
      <c r="H418" s="8"/>
      <c r="I418" s="10"/>
    </row>
    <row r="419" spans="2:9" s="6" customFormat="1">
      <c r="B419" s="7"/>
      <c r="C419" s="7"/>
      <c r="D419" s="7"/>
      <c r="E419" s="7"/>
      <c r="F419" s="7"/>
      <c r="G419" s="9"/>
      <c r="H419" s="8"/>
      <c r="I419" s="10"/>
    </row>
    <row r="420" spans="2:9" s="6" customFormat="1">
      <c r="B420" s="7"/>
      <c r="C420" s="7"/>
      <c r="D420" s="7"/>
      <c r="E420" s="7"/>
      <c r="F420" s="7"/>
      <c r="G420" s="9"/>
      <c r="H420" s="8"/>
      <c r="I420" s="10"/>
    </row>
    <row r="421" spans="2:9" s="6" customFormat="1">
      <c r="B421" s="7"/>
      <c r="C421" s="7"/>
      <c r="D421" s="7"/>
      <c r="E421" s="7"/>
      <c r="F421" s="7"/>
      <c r="G421" s="9"/>
      <c r="H421" s="8"/>
      <c r="I421" s="10"/>
    </row>
    <row r="422" spans="2:9" s="6" customFormat="1">
      <c r="B422" s="7"/>
      <c r="C422" s="7"/>
      <c r="D422" s="7"/>
      <c r="E422" s="7"/>
      <c r="F422" s="7"/>
      <c r="G422" s="9"/>
      <c r="H422" s="8"/>
      <c r="I422" s="10"/>
    </row>
    <row r="423" spans="2:9" s="6" customFormat="1">
      <c r="B423" s="7"/>
      <c r="C423" s="7"/>
      <c r="D423" s="7"/>
      <c r="E423" s="7"/>
      <c r="F423" s="7"/>
      <c r="G423" s="9"/>
      <c r="H423" s="8"/>
      <c r="I423" s="10"/>
    </row>
    <row r="424" spans="2:9" s="6" customFormat="1">
      <c r="B424" s="7"/>
      <c r="C424" s="7"/>
      <c r="D424" s="7"/>
      <c r="E424" s="7"/>
      <c r="F424" s="7"/>
      <c r="G424" s="9"/>
      <c r="H424" s="8"/>
      <c r="I424" s="10"/>
    </row>
    <row r="425" spans="2:9" s="6" customFormat="1">
      <c r="B425" s="7"/>
      <c r="C425" s="7"/>
      <c r="D425" s="7"/>
      <c r="E425" s="7"/>
      <c r="F425" s="7"/>
      <c r="G425" s="9"/>
      <c r="H425" s="8"/>
      <c r="I425" s="10"/>
    </row>
    <row r="426" spans="2:9" s="6" customFormat="1">
      <c r="B426" s="7"/>
      <c r="C426" s="7"/>
      <c r="D426" s="7"/>
      <c r="E426" s="7"/>
      <c r="F426" s="7"/>
      <c r="G426" s="9"/>
      <c r="H426" s="8"/>
      <c r="I426" s="10"/>
    </row>
    <row r="427" spans="2:9" s="6" customFormat="1">
      <c r="B427" s="7"/>
      <c r="C427" s="7"/>
      <c r="D427" s="7"/>
      <c r="E427" s="7"/>
      <c r="F427" s="7"/>
      <c r="G427" s="9"/>
      <c r="H427" s="8"/>
      <c r="I427" s="10"/>
    </row>
    <row r="428" spans="2:9" s="6" customFormat="1">
      <c r="B428" s="7"/>
      <c r="C428" s="7"/>
      <c r="D428" s="7"/>
      <c r="E428" s="7"/>
      <c r="F428" s="7"/>
      <c r="G428" s="9"/>
      <c r="H428" s="8"/>
      <c r="I428" s="10"/>
    </row>
    <row r="429" spans="2:9" s="6" customFormat="1">
      <c r="B429" s="7"/>
      <c r="C429" s="7"/>
      <c r="D429" s="7"/>
      <c r="E429" s="7"/>
      <c r="F429" s="7"/>
      <c r="G429" s="9"/>
      <c r="H429" s="8"/>
      <c r="I429" s="10"/>
    </row>
    <row r="430" spans="2:9" s="6" customFormat="1">
      <c r="B430" s="7"/>
      <c r="C430" s="7"/>
      <c r="D430" s="7"/>
      <c r="E430" s="7"/>
      <c r="F430" s="7"/>
      <c r="G430" s="9"/>
      <c r="H430" s="8"/>
      <c r="I430" s="10"/>
    </row>
    <row r="431" spans="2:9" s="6" customFormat="1">
      <c r="B431" s="7"/>
      <c r="C431" s="7"/>
      <c r="D431" s="7"/>
      <c r="E431" s="7"/>
      <c r="F431" s="7"/>
      <c r="G431" s="9"/>
      <c r="H431" s="8"/>
      <c r="I431" s="10"/>
    </row>
    <row r="432" spans="2:9" s="6" customFormat="1">
      <c r="B432" s="7"/>
      <c r="C432" s="7"/>
      <c r="D432" s="7"/>
      <c r="E432" s="7"/>
      <c r="F432" s="7"/>
      <c r="G432" s="9"/>
      <c r="H432" s="8"/>
      <c r="I432" s="10"/>
    </row>
    <row r="433" spans="2:9" s="6" customFormat="1">
      <c r="B433" s="7"/>
      <c r="C433" s="7"/>
      <c r="D433" s="7"/>
      <c r="E433" s="7"/>
      <c r="F433" s="7"/>
      <c r="G433" s="9"/>
      <c r="H433" s="8"/>
      <c r="I433" s="10"/>
    </row>
    <row r="434" spans="2:9" s="6" customFormat="1">
      <c r="B434" s="7"/>
      <c r="C434" s="7"/>
      <c r="D434" s="7"/>
      <c r="E434" s="7"/>
      <c r="F434" s="7"/>
      <c r="G434" s="9"/>
      <c r="H434" s="8"/>
      <c r="I434" s="10"/>
    </row>
    <row r="435" spans="2:9" s="6" customFormat="1">
      <c r="B435" s="7"/>
      <c r="C435" s="7"/>
      <c r="D435" s="7"/>
      <c r="E435" s="7"/>
      <c r="F435" s="7"/>
      <c r="G435" s="9"/>
      <c r="H435" s="8"/>
      <c r="I435" s="10"/>
    </row>
    <row r="436" spans="2:9" s="6" customFormat="1">
      <c r="B436" s="7"/>
      <c r="C436" s="7"/>
      <c r="D436" s="7"/>
      <c r="E436" s="7"/>
      <c r="F436" s="7"/>
      <c r="G436" s="9"/>
      <c r="H436" s="8"/>
      <c r="I436" s="10"/>
    </row>
    <row r="437" spans="2:9" s="6" customFormat="1">
      <c r="B437" s="7"/>
      <c r="C437" s="7"/>
      <c r="D437" s="7"/>
      <c r="E437" s="7"/>
      <c r="F437" s="7"/>
      <c r="G437" s="9"/>
      <c r="H437" s="8"/>
      <c r="I437" s="10"/>
    </row>
    <row r="438" spans="2:9" s="6" customFormat="1">
      <c r="B438" s="7"/>
      <c r="C438" s="7"/>
      <c r="D438" s="7"/>
      <c r="E438" s="7"/>
      <c r="F438" s="7"/>
      <c r="G438" s="9"/>
      <c r="H438" s="8"/>
      <c r="I438" s="10"/>
    </row>
    <row r="439" spans="2:9" s="6" customFormat="1">
      <c r="B439" s="7"/>
      <c r="C439" s="7"/>
      <c r="D439" s="7"/>
      <c r="E439" s="7"/>
      <c r="F439" s="7"/>
      <c r="G439" s="9"/>
      <c r="H439" s="8"/>
      <c r="I439" s="10"/>
    </row>
    <row r="440" spans="2:9" s="6" customFormat="1">
      <c r="B440" s="7"/>
      <c r="C440" s="7"/>
      <c r="D440" s="7"/>
      <c r="E440" s="7"/>
      <c r="F440" s="7"/>
      <c r="G440" s="9"/>
      <c r="H440" s="8"/>
      <c r="I440" s="10"/>
    </row>
    <row r="441" spans="2:9" s="6" customFormat="1">
      <c r="B441" s="7"/>
      <c r="C441" s="7"/>
      <c r="D441" s="7"/>
      <c r="E441" s="7"/>
      <c r="F441" s="7"/>
      <c r="G441" s="9"/>
      <c r="H441" s="8"/>
      <c r="I441" s="10"/>
    </row>
    <row r="442" spans="2:9" s="6" customFormat="1">
      <c r="B442" s="7"/>
      <c r="C442" s="7"/>
      <c r="D442" s="7"/>
      <c r="E442" s="7"/>
      <c r="F442" s="7"/>
      <c r="G442" s="9"/>
      <c r="H442" s="8"/>
      <c r="I442" s="10"/>
    </row>
    <row r="443" spans="2:9" s="6" customFormat="1">
      <c r="B443" s="7"/>
      <c r="C443" s="7"/>
      <c r="D443" s="7"/>
      <c r="E443" s="7"/>
      <c r="F443" s="7"/>
      <c r="G443" s="9"/>
      <c r="H443" s="8"/>
      <c r="I443" s="10"/>
    </row>
    <row r="444" spans="2:9" s="6" customFormat="1">
      <c r="B444" s="7"/>
      <c r="C444" s="7"/>
      <c r="D444" s="7"/>
      <c r="E444" s="7"/>
      <c r="F444" s="7"/>
      <c r="G444" s="9"/>
      <c r="H444" s="8"/>
      <c r="I444" s="10"/>
    </row>
    <row r="445" spans="2:9" s="6" customFormat="1">
      <c r="B445" s="7"/>
      <c r="C445" s="7"/>
      <c r="D445" s="7"/>
      <c r="E445" s="7"/>
      <c r="F445" s="7"/>
      <c r="G445" s="9"/>
      <c r="H445" s="8"/>
      <c r="I445" s="10"/>
    </row>
    <row r="446" spans="2:9" s="6" customFormat="1">
      <c r="B446" s="7"/>
      <c r="C446" s="7"/>
      <c r="D446" s="7"/>
      <c r="E446" s="7"/>
      <c r="F446" s="7"/>
      <c r="G446" s="9"/>
      <c r="H446" s="8"/>
      <c r="I446" s="10"/>
    </row>
    <row r="447" spans="2:9" s="6" customFormat="1">
      <c r="B447" s="7"/>
      <c r="C447" s="7"/>
      <c r="D447" s="7"/>
      <c r="E447" s="7"/>
      <c r="F447" s="7"/>
      <c r="G447" s="9"/>
      <c r="H447" s="8"/>
      <c r="I447" s="10"/>
    </row>
    <row r="448" spans="2:9" s="6" customFormat="1">
      <c r="B448" s="7"/>
      <c r="C448" s="7"/>
      <c r="D448" s="7"/>
      <c r="E448" s="7"/>
      <c r="F448" s="7"/>
      <c r="G448" s="9"/>
      <c r="H448" s="8"/>
      <c r="I448" s="10"/>
    </row>
    <row r="449" spans="1:9" s="6" customFormat="1">
      <c r="B449" s="7"/>
      <c r="C449" s="7"/>
      <c r="D449" s="7"/>
      <c r="E449" s="7"/>
      <c r="F449" s="7"/>
      <c r="G449" s="9"/>
      <c r="H449" s="8"/>
      <c r="I449" s="10"/>
    </row>
    <row r="450" spans="1:9" s="6" customFormat="1">
      <c r="B450" s="7"/>
      <c r="C450" s="7"/>
      <c r="D450" s="7"/>
      <c r="E450" s="7"/>
      <c r="F450" s="7"/>
      <c r="G450" s="9"/>
      <c r="H450" s="8"/>
      <c r="I450" s="10"/>
    </row>
    <row r="451" spans="1:9" s="6" customFormat="1">
      <c r="B451" s="7"/>
      <c r="C451" s="7"/>
      <c r="D451" s="7"/>
      <c r="E451" s="7"/>
      <c r="F451" s="7"/>
      <c r="G451" s="9"/>
      <c r="H451" s="8"/>
      <c r="I451" s="10"/>
    </row>
    <row r="452" spans="1:9" s="6" customFormat="1">
      <c r="B452" s="7"/>
      <c r="C452" s="7"/>
      <c r="D452" s="7"/>
      <c r="E452" s="7"/>
      <c r="F452" s="7"/>
      <c r="G452" s="9"/>
      <c r="H452" s="8"/>
      <c r="I452" s="10"/>
    </row>
    <row r="453" spans="1:9" s="6" customFormat="1">
      <c r="B453" s="7"/>
      <c r="C453" s="7"/>
      <c r="D453" s="7"/>
      <c r="E453" s="7"/>
      <c r="F453" s="7"/>
      <c r="G453" s="9"/>
      <c r="H453" s="8"/>
      <c r="I453" s="10"/>
    </row>
    <row r="454" spans="1:9" s="6" customFormat="1">
      <c r="B454" s="7"/>
      <c r="C454" s="7"/>
      <c r="D454" s="7"/>
      <c r="E454" s="7"/>
      <c r="F454" s="7"/>
      <c r="G454" s="9"/>
      <c r="H454" s="8"/>
      <c r="I454" s="10"/>
    </row>
    <row r="455" spans="1:9" s="6" customFormat="1">
      <c r="B455" s="7"/>
      <c r="C455" s="7"/>
      <c r="D455" s="7"/>
      <c r="E455" s="7"/>
      <c r="F455" s="7"/>
      <c r="G455" s="9"/>
      <c r="H455" s="8"/>
      <c r="I455" s="10"/>
    </row>
    <row r="456" spans="1:9" s="6" customFormat="1">
      <c r="B456" s="7"/>
      <c r="C456" s="7"/>
      <c r="D456" s="7"/>
      <c r="E456" s="7"/>
      <c r="F456" s="7"/>
      <c r="G456" s="9"/>
      <c r="H456" s="8"/>
      <c r="I456" s="10"/>
    </row>
    <row r="457" spans="1:9" s="6" customFormat="1">
      <c r="B457" s="7"/>
      <c r="C457" s="7"/>
      <c r="D457" s="7"/>
      <c r="E457" s="7"/>
      <c r="F457" s="7"/>
      <c r="G457" s="9"/>
      <c r="H457" s="8"/>
      <c r="I457" s="10"/>
    </row>
    <row r="458" spans="1:9" s="6" customFormat="1">
      <c r="B458" s="7"/>
      <c r="C458" s="7"/>
      <c r="D458" s="7"/>
      <c r="E458" s="7"/>
      <c r="F458" s="7"/>
      <c r="G458" s="9"/>
      <c r="H458" s="8"/>
      <c r="I458" s="10"/>
    </row>
    <row r="459" spans="1:9" s="6" customFormat="1">
      <c r="B459" s="7"/>
      <c r="C459" s="7"/>
      <c r="D459" s="7"/>
      <c r="E459" s="7"/>
      <c r="F459" s="7"/>
      <c r="G459" s="9"/>
      <c r="H459" s="8"/>
      <c r="I459" s="10"/>
    </row>
    <row r="460" spans="1:9" s="6" customFormat="1">
      <c r="B460" s="7"/>
      <c r="C460" s="7"/>
      <c r="D460" s="7"/>
      <c r="E460" s="7"/>
      <c r="F460" s="7"/>
      <c r="G460" s="9"/>
      <c r="H460" s="8"/>
      <c r="I460" s="10"/>
    </row>
    <row r="461" spans="1:9" s="6" customFormat="1">
      <c r="A461" s="3"/>
      <c r="B461" s="5"/>
      <c r="C461" s="5"/>
      <c r="D461" s="5"/>
      <c r="E461" s="5"/>
      <c r="F461" s="5"/>
      <c r="G461" s="9"/>
      <c r="H461" s="2"/>
      <c r="I461" s="10"/>
    </row>
  </sheetData>
  <sheetProtection password="C039" sheet="1" objects="1" scenarios="1"/>
  <mergeCells count="1">
    <mergeCell ref="G3:I3"/>
  </mergeCells>
  <phoneticPr fontId="3" type="noConversion"/>
  <conditionalFormatting sqref="G6 G8:G73">
    <cfRule type="cellIs" dxfId="9" priority="6" stopIfTrue="1" operator="equal">
      <formula>"a"</formula>
    </cfRule>
    <cfRule type="cellIs" dxfId="8" priority="7" stopIfTrue="1" operator="equal">
      <formula>"r"</formula>
    </cfRule>
    <cfRule type="cellIs" priority="8" stopIfTrue="1" operator="equal">
      <formula>"i"</formula>
    </cfRule>
  </conditionalFormatting>
  <conditionalFormatting sqref="G3">
    <cfRule type="cellIs" dxfId="7" priority="9" stopIfTrue="1" operator="equal">
      <formula>"a"</formula>
    </cfRule>
    <cfRule type="cellIs" dxfId="6" priority="10" stopIfTrue="1" operator="equal">
      <formula>"r"</formula>
    </cfRule>
    <cfRule type="cellIs" priority="11" stopIfTrue="1" operator="equal">
      <formula>"i"</formula>
    </cfRule>
  </conditionalFormatting>
  <conditionalFormatting sqref="I6 I8:I73">
    <cfRule type="cellIs" dxfId="5" priority="1" stopIfTrue="1" operator="equal">
      <formula>"a"</formula>
    </cfRule>
    <cfRule type="cellIs" dxfId="4" priority="2" stopIfTrue="1" operator="equal">
      <formula>"i"</formula>
    </cfRule>
  </conditionalFormatting>
  <pageMargins left="0.39370078740157483" right="0.39370078740157483" top="0.39370078740157483" bottom="0.39370078740157483" header="0.31496062992125984" footer="0.31496062992125984"/>
  <pageSetup paperSize="9" scale="58" fitToHeight="0" orientation="portrait" horizontalDpi="1200" verticalDpi="12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sheetPr codeName="Tabelle7" enableFormatConditionsCalculation="0">
    <tabColor theme="6" tint="-0.499984740745262"/>
    <pageSetUpPr fitToPage="1"/>
  </sheetPr>
  <dimension ref="A1:AC414"/>
  <sheetViews>
    <sheetView topLeftCell="A37" workbookViewId="0">
      <selection activeCell="L55" sqref="L55"/>
    </sheetView>
  </sheetViews>
  <sheetFormatPr defaultColWidth="11.42578125" defaultRowHeight="12.75"/>
  <cols>
    <col min="1" max="1" width="42.7109375" style="3" customWidth="1"/>
    <col min="2" max="5" width="14.7109375" style="4" customWidth="1"/>
    <col min="6" max="6" width="8.7109375" style="4" customWidth="1"/>
    <col min="7" max="7" width="15.7109375" style="4" customWidth="1"/>
    <col min="8" max="8" width="5.7109375" style="4" customWidth="1"/>
    <col min="9" max="9" width="24.7109375" style="5" customWidth="1"/>
    <col min="10" max="10" width="5.7109375" style="10" customWidth="1"/>
    <col min="11" max="16384" width="11.42578125" style="3"/>
  </cols>
  <sheetData>
    <row r="1" spans="1:29" s="11" customFormat="1" ht="57" customHeight="1">
      <c r="A1" s="28"/>
      <c r="B1" s="106" t="s">
        <v>7</v>
      </c>
      <c r="C1" s="30"/>
      <c r="D1" s="30"/>
      <c r="E1" s="30"/>
      <c r="F1" s="30"/>
      <c r="G1" s="30"/>
      <c r="H1" s="36"/>
      <c r="I1" s="33"/>
      <c r="J1" s="36"/>
    </row>
    <row r="2" spans="1:29" s="11" customFormat="1" ht="15.75" customHeight="1" thickBot="1">
      <c r="A2" s="28"/>
      <c r="B2" s="30"/>
      <c r="C2" s="30"/>
      <c r="D2" s="30"/>
      <c r="E2" s="30"/>
      <c r="F2" s="30"/>
      <c r="G2" s="30"/>
      <c r="H2" s="98"/>
      <c r="I2" s="30"/>
      <c r="J2" s="98"/>
    </row>
    <row r="3" spans="1:29" s="12" customFormat="1" ht="21.75" customHeight="1" thickTop="1" thickBot="1">
      <c r="A3" s="38" t="s">
        <v>0</v>
      </c>
      <c r="B3" s="38"/>
      <c r="C3" s="38"/>
      <c r="D3" s="38"/>
      <c r="E3" s="38"/>
      <c r="F3" s="38"/>
      <c r="G3" s="38"/>
      <c r="H3" s="38"/>
      <c r="I3" s="424" t="s">
        <v>258</v>
      </c>
      <c r="J3" s="425"/>
    </row>
    <row r="4" spans="1:29" s="14" customFormat="1" ht="19.5" thickTop="1" thickBot="1">
      <c r="A4" s="142" t="s">
        <v>242</v>
      </c>
      <c r="B4" s="421" t="s">
        <v>8</v>
      </c>
      <c r="C4" s="422"/>
      <c r="D4" s="422"/>
      <c r="E4" s="422"/>
      <c r="F4" s="423"/>
      <c r="G4" s="143" t="s">
        <v>172</v>
      </c>
      <c r="H4" s="144"/>
      <c r="I4" s="145" t="s">
        <v>9</v>
      </c>
      <c r="J4" s="146" t="s">
        <v>1</v>
      </c>
    </row>
    <row r="5" spans="1:29" ht="15" customHeight="1" thickTop="1">
      <c r="A5" s="15"/>
      <c r="B5" s="16"/>
      <c r="C5" s="16"/>
      <c r="D5" s="16"/>
      <c r="E5" s="16"/>
      <c r="F5" s="16"/>
      <c r="G5" s="16"/>
      <c r="H5" s="16"/>
      <c r="I5" s="17"/>
      <c r="J5" s="18"/>
    </row>
    <row r="6" spans="1:29" s="361" customFormat="1" ht="19.5">
      <c r="A6" s="356" t="s">
        <v>178</v>
      </c>
      <c r="B6" s="357" t="str">
        <f>IF('Data Collection'!F23="","n/a",'Data Collection'!F23)</f>
        <v>n/a</v>
      </c>
      <c r="C6" s="357">
        <f>IF('Data Collection'!F24="","n/a",'Data Collection'!F24)</f>
        <v>437.351</v>
      </c>
      <c r="D6" s="357"/>
      <c r="E6" s="357"/>
      <c r="F6" s="357"/>
      <c r="G6" s="357" t="str">
        <f>IF(ISERROR(B6*1+C6*1+D6*1+E6*1),"n/a",B6*1+C6*1+D6*1+E6*1)</f>
        <v>n/a</v>
      </c>
      <c r="H6" s="358" t="str">
        <f>IF(ISERROR(IF(G6="n/a","~",IF(G6&lt;I6,"&lt;",IF(G6=I6,"=",IF(G6&gt;I6,"&gt;"))))),"",IF(G6="n/a","~",IF(G6&lt;I6,"&lt;",IF(G6=I6,"=",IF(G6&gt;I6,"&gt;")))))</f>
        <v>~</v>
      </c>
      <c r="I6" s="359">
        <f>IF('Data Collection'!F22="","n/a",'Data Collection'!F22)</f>
        <v>437.351</v>
      </c>
      <c r="J6" s="360" t="str">
        <f>IF(G6="n/a","3",IF(ISERROR(IF(I6=G6,"a","r")),"3",IF(I6=G6,"a","r")))</f>
        <v>3</v>
      </c>
    </row>
    <row r="7" spans="1:29" s="361" customFormat="1" ht="19.5">
      <c r="A7" s="362" t="s">
        <v>31</v>
      </c>
      <c r="B7" s="357" t="str">
        <f>IF('Data Collection'!F27="","n/a",'Data Collection'!F27)</f>
        <v>n/a</v>
      </c>
      <c r="C7" s="357">
        <f>IF('Data Collection'!F28="","n/a",'Data Collection'!F28)</f>
        <v>333.95100000000002</v>
      </c>
      <c r="D7" s="357"/>
      <c r="E7" s="357"/>
      <c r="F7" s="357"/>
      <c r="G7" s="357" t="str">
        <f>IF(ISERROR(B7*1+C7*1+D7*1+E7*1),"n/a",B7*1+C7*1+D7*1+E7*1)</f>
        <v>n/a</v>
      </c>
      <c r="H7" s="358" t="str">
        <f>IF(ISERROR(IF(G7="n/a","~",IF(G7&lt;I7,"&lt;",IF(G7=I7,"=",IF(G7&gt;I7,"&gt;"))))),"",IF(G7="n/a","~",IF(G7&lt;I7,"&lt;",IF(G7=I7,"=",IF(G7&gt;I7,"&gt;")))))</f>
        <v>~</v>
      </c>
      <c r="I7" s="359">
        <f>IF('Data Collection'!F26="","n/a",'Data Collection'!F26)</f>
        <v>333.95100000000002</v>
      </c>
      <c r="J7" s="360" t="str">
        <f>IF(G7="n/a","3",IF(ISERROR(IF(I7=G7,"a","r")),"3",IF(I7=G7,"a","r")))</f>
        <v>3</v>
      </c>
    </row>
    <row r="8" spans="1:29" s="361" customFormat="1" ht="19.5">
      <c r="A8" s="362" t="s">
        <v>32</v>
      </c>
      <c r="B8" s="357" t="str">
        <f>IF('Data Collection'!F31="","n/a",'Data Collection'!F31)</f>
        <v>n/a</v>
      </c>
      <c r="C8" s="357">
        <f>IF('Data Collection'!F32="","n/a",'Data Collection'!F32)</f>
        <v>103.4</v>
      </c>
      <c r="D8" s="357"/>
      <c r="E8" s="357"/>
      <c r="F8" s="357"/>
      <c r="G8" s="357" t="str">
        <f>IF(ISERROR(B8*1+C8*1+D8*1+E8*1),"n/a",B8*1+C8*1+D8*1+E8*1)</f>
        <v>n/a</v>
      </c>
      <c r="H8" s="358" t="str">
        <f>IF(ISERROR(IF(G8="n/a","~",IF(G8&lt;I8,"&lt;",IF(G8=I8,"=",IF(G8&gt;I8,"&gt;"))))),"",IF(G8="n/a","~",IF(G8&lt;I8,"&lt;",IF(G8=I8,"=",IF(G8&gt;I8,"&gt;")))))</f>
        <v>~</v>
      </c>
      <c r="I8" s="359">
        <f>IF('Data Collection'!F30="","n/a",'Data Collection'!F30)</f>
        <v>103.4</v>
      </c>
      <c r="J8" s="360" t="str">
        <f>IF(G8="n/a","3",IF(ISERROR(IF(I8=G8,"a","r")),"3",IF(I8=G8,"a","r")))</f>
        <v>3</v>
      </c>
    </row>
    <row r="9" spans="1:29" s="361" customFormat="1" ht="9" customHeight="1">
      <c r="A9" s="362"/>
      <c r="B9" s="357"/>
      <c r="C9" s="357"/>
      <c r="D9" s="357"/>
      <c r="E9" s="357"/>
      <c r="F9" s="357"/>
      <c r="G9" s="357"/>
      <c r="H9" s="358"/>
      <c r="I9" s="363"/>
      <c r="J9" s="364"/>
    </row>
    <row r="10" spans="1:29" s="361" customFormat="1" ht="19.5">
      <c r="A10" s="356" t="s">
        <v>179</v>
      </c>
      <c r="B10" s="357">
        <f>IF('Data Collection'!F26="","n/a",'Data Collection'!F26)</f>
        <v>333.95100000000002</v>
      </c>
      <c r="C10" s="357">
        <f>IF('Data Collection'!F30="","n/a",'Data Collection'!F30)</f>
        <v>103.4</v>
      </c>
      <c r="D10" s="365"/>
      <c r="E10" s="357"/>
      <c r="F10" s="357"/>
      <c r="G10" s="357">
        <f>IF(ISERROR(B10*1+C10*1+D10*1+E10*1),"n/a",B10*1+C10*1+D10*1+E10*1)</f>
        <v>437.351</v>
      </c>
      <c r="H10" s="358" t="str">
        <f>IF(ISERROR(IF(G10="n/a","~",IF(G10&lt;I10,"&lt;",IF(G10=I10,"=",IF(G10&gt;I10,"&gt;"))))),"",IF(G10="n/a","~",IF(G10&lt;I10,"&lt;",IF(G10=I10,"=",IF(G10&gt;I10,"&gt;")))))</f>
        <v>=</v>
      </c>
      <c r="I10" s="359">
        <f>IF('Data Collection'!F22="","n/a",'Data Collection'!F22)</f>
        <v>437.351</v>
      </c>
      <c r="J10" s="360" t="str">
        <f>IF(G10="n/a","3",IF(ISERROR(IF(I10=G10,"a","r")),"3",IF(I10=G10,"a","r")))</f>
        <v>a</v>
      </c>
    </row>
    <row r="11" spans="1:29" s="361" customFormat="1" ht="19.5">
      <c r="A11" s="366" t="s">
        <v>11</v>
      </c>
      <c r="B11" s="357" t="str">
        <f>IF('Data Collection'!F27="","n/a",'Data Collection'!F27)</f>
        <v>n/a</v>
      </c>
      <c r="C11" s="357" t="str">
        <f>IF('Data Collection'!F31="","n/a",'Data Collection'!F31)</f>
        <v>n/a</v>
      </c>
      <c r="D11" s="357"/>
      <c r="E11" s="357"/>
      <c r="F11" s="357"/>
      <c r="G11" s="357" t="str">
        <f>IF(ISERROR(B11*1+C11*1+D11*1+E11*1),"n/a",B11*1+C11*1+D11*1+E11*1)</f>
        <v>n/a</v>
      </c>
      <c r="H11" s="358" t="str">
        <f>IF(ISERROR(IF(G11="n/a","~",IF(G11&lt;I11,"&lt;",IF(G11=I11,"=",IF(G11&gt;I11,"&gt;"))))),"",IF(G11="n/a","~",IF(G11&lt;I11,"&lt;",IF(G11=I11,"=",IF(G11&gt;I11,"&gt;")))))</f>
        <v>~</v>
      </c>
      <c r="I11" s="359" t="str">
        <f>IF('Data Collection'!F23="","n/a",'Data Collection'!F23)</f>
        <v>n/a</v>
      </c>
      <c r="J11" s="360" t="str">
        <f>IF(G11="n/a","3",IF(ISERROR(IF(I11=G11,"a","r")),"3",IF(I11=G11,"a","r")))</f>
        <v>3</v>
      </c>
    </row>
    <row r="12" spans="1:29" s="361" customFormat="1" ht="19.5">
      <c r="A12" s="366" t="s">
        <v>13</v>
      </c>
      <c r="B12" s="357">
        <f>IF('Data Collection'!F28="","n/a",'Data Collection'!F28)</f>
        <v>333.95100000000002</v>
      </c>
      <c r="C12" s="357">
        <f>IF('Data Collection'!F32="","n/a",'Data Collection'!F32)</f>
        <v>103.4</v>
      </c>
      <c r="D12" s="357"/>
      <c r="E12" s="357"/>
      <c r="F12" s="357"/>
      <c r="G12" s="357">
        <f>IF(ISERROR(B12*1+C12*1+D12*1+E12*1),"n/a",B12*1+C12*1+D12*1+E12*1)</f>
        <v>437.351</v>
      </c>
      <c r="H12" s="358" t="str">
        <f>IF(ISERROR(IF(G12="n/a","~",IF(G12&lt;I12,"&lt;",IF(G12=I12,"=",IF(G12&gt;I12,"&gt;"))))),"",IF(G12="n/a","~",IF(G12&lt;I12,"&lt;",IF(G12=I12,"=",IF(G12&gt;I12,"&gt;")))))</f>
        <v>=</v>
      </c>
      <c r="I12" s="359">
        <f>IF('Data Collection'!F24="","n/a",'Data Collection'!F24)</f>
        <v>437.351</v>
      </c>
      <c r="J12" s="360" t="str">
        <f>IF(G12="n/a","3",IF(ISERROR(IF(I12=G12,"a","r")),"3",IF(I12=G12,"a","r")))</f>
        <v>a</v>
      </c>
    </row>
    <row r="13" spans="1:29" s="361" customFormat="1" ht="19.5">
      <c r="A13" s="362"/>
      <c r="B13" s="357"/>
      <c r="C13" s="357"/>
      <c r="D13" s="357"/>
      <c r="E13" s="357"/>
      <c r="F13" s="357"/>
      <c r="G13" s="357"/>
      <c r="H13" s="358"/>
      <c r="I13" s="363"/>
      <c r="J13" s="364"/>
    </row>
    <row r="14" spans="1:29" s="361" customFormat="1" ht="19.5">
      <c r="A14" s="356" t="s">
        <v>180</v>
      </c>
      <c r="B14" s="357">
        <f>IF('Data Collection'!F35="","n/a",'Data Collection'!F35)</f>
        <v>83210</v>
      </c>
      <c r="C14" s="357">
        <f>IF('Data Collection'!F36="","n/a",'Data Collection'!F36)</f>
        <v>296756</v>
      </c>
      <c r="D14" s="357"/>
      <c r="E14" s="357"/>
      <c r="F14" s="357"/>
      <c r="G14" s="357">
        <f>IF(ISERROR(B14*1+C14*1+D14*1+E14*1),"n/a",B14*1+C14*1+D14*1+E14*1)</f>
        <v>379966</v>
      </c>
      <c r="H14" s="358" t="str">
        <f>IF(ISERROR(IF(G14="n/a","~",IF(G14&lt;I14,"&lt;",IF(G14=I14,"=",IF(G14&gt;I14,"&gt;"))))),"",IF(G14="n/a","~",IF(G14&lt;I14,"&lt;",IF(G14=I14,"=",IF(G14&gt;I14,"&gt;")))))</f>
        <v>=</v>
      </c>
      <c r="I14" s="359">
        <f>IF('Data Collection'!F34="","n/a",'Data Collection'!F34)</f>
        <v>379966</v>
      </c>
      <c r="J14" s="360" t="str">
        <f>IF(G14="n/a","3",IF(ISERROR(IF(I14=G14,"a","r")),"3",IF(I14=G14,"a","r")))</f>
        <v>a</v>
      </c>
    </row>
    <row r="15" spans="1:29" s="361" customFormat="1" ht="19.5">
      <c r="A15" s="362" t="s">
        <v>30</v>
      </c>
      <c r="B15" s="357">
        <f>IF('Data Collection'!F41="","n/a",'Data Collection'!F41)</f>
        <v>83210</v>
      </c>
      <c r="C15" s="357">
        <f>IF('Data Collection'!F42="","n/a",'Data Collection'!F42)</f>
        <v>296756</v>
      </c>
      <c r="D15" s="357"/>
      <c r="E15" s="357"/>
      <c r="F15" s="357"/>
      <c r="G15" s="357">
        <f>IF(ISERROR(B15*1+C15*1+D15*1+E15*1),"n/a",B15*1+C15*1+D15*1+E15*1)</f>
        <v>379966</v>
      </c>
      <c r="H15" s="358" t="str">
        <f>IF(ISERROR(IF(G15="n/a","~",IF(G15&lt;I15,"&lt;",IF(G15=I15,"=",IF(G15&gt;I15,"&gt;"))))),"",IF(G15="n/a","~",IF(G15&lt;I15,"&lt;",IF(G15=I15,"=",IF(G15&gt;I15,"&gt;")))))</f>
        <v>=</v>
      </c>
      <c r="I15" s="359">
        <f>IF('Data Collection'!F40="","n/a",'Data Collection'!F40)</f>
        <v>379966</v>
      </c>
      <c r="J15" s="360" t="str">
        <f>IF(G15="n/a","3",IF(ISERROR(IF(I15=G15,"a","r")),"3",IF(I15=G15,"a","r")))</f>
        <v>a</v>
      </c>
    </row>
    <row r="16" spans="1:29" s="361" customFormat="1" ht="19.5">
      <c r="A16" s="362" t="s">
        <v>38</v>
      </c>
      <c r="B16" s="357" t="str">
        <f>IF('Data Collection'!F47="","n/a",'Data Collection'!F47)</f>
        <v>n/a</v>
      </c>
      <c r="C16" s="357" t="str">
        <f>IF('Data Collection'!F48="","n/a",'Data Collection'!F48)</f>
        <v>n/a</v>
      </c>
      <c r="D16" s="357"/>
      <c r="E16" s="357"/>
      <c r="F16" s="357"/>
      <c r="G16" s="357" t="str">
        <f>IF(ISERROR(B16*1+C16*1+D16*1+E16*1),"n/a",B16*1+C16*1+D16*1+E16*1)</f>
        <v>n/a</v>
      </c>
      <c r="H16" s="358" t="str">
        <f>IF(ISERROR(IF(G16="n/a","~",IF(G16&lt;I16,"&lt;",IF(G16=I16,"=",IF(G16&gt;I16,"&gt;"))))),"",IF(G16="n/a","~",IF(G16&lt;I16,"&lt;",IF(G16=I16,"=",IF(G16&gt;I16,"&gt;")))))</f>
        <v>~</v>
      </c>
      <c r="I16" s="359" t="str">
        <f>IF('Data Collection'!F32="","n/a",'Data Collection'!F46)</f>
        <v>n/a</v>
      </c>
      <c r="J16" s="360" t="str">
        <f>IF(G16="n/a","3",IF(ISERROR(IF(I16=G16,"a","r")),"3",IF(I16=G16,"a","r")))</f>
        <v>3</v>
      </c>
    </row>
    <row r="17" spans="1:10" s="361" customFormat="1" ht="9" customHeight="1">
      <c r="A17" s="362"/>
      <c r="B17" s="357"/>
      <c r="C17" s="357"/>
      <c r="D17" s="357"/>
      <c r="E17" s="357"/>
      <c r="F17" s="357"/>
      <c r="G17" s="357"/>
      <c r="H17" s="358"/>
      <c r="I17" s="359"/>
      <c r="J17" s="364"/>
    </row>
    <row r="18" spans="1:10" s="361" customFormat="1" ht="19.5">
      <c r="A18" s="356" t="s">
        <v>181</v>
      </c>
      <c r="B18" s="357">
        <f>IF('Data Collection'!F40="","n/a",'Data Collection'!F40)</f>
        <v>379966</v>
      </c>
      <c r="C18" s="357" t="str">
        <f>IF('Data Collection'!F46="","n/a",'Data Collection'!F46)</f>
        <v>n/a</v>
      </c>
      <c r="D18" s="357"/>
      <c r="E18" s="357"/>
      <c r="F18" s="357"/>
      <c r="G18" s="357" t="str">
        <f>IF(ISERROR(B18*1+C18*1+D18*1+E18*1),"n/a",B18*1+C18*1+D18*1+E18*1)</f>
        <v>n/a</v>
      </c>
      <c r="H18" s="358" t="str">
        <f>IF(ISERROR(IF(G18="n/a","~",IF(G18&lt;I18,"&lt;",IF(G18=I18,"=",IF(G18&gt;I18,"&gt;"))))),"",IF(G18="n/a","~",IF(G18&lt;I18,"&lt;",IF(G18=I18,"=",IF(G18&gt;I18,"&gt;")))))</f>
        <v>~</v>
      </c>
      <c r="I18" s="359">
        <f>IF('Data Collection'!F34="","n/a",'Data Collection'!F34)</f>
        <v>379966</v>
      </c>
      <c r="J18" s="360" t="str">
        <f>IF(G18="n/a","3",IF(ISERROR(IF(I18=G18,"a","r")),"3",IF(I18=G18,"a","r")))</f>
        <v>3</v>
      </c>
    </row>
    <row r="19" spans="1:10" s="361" customFormat="1" ht="19.5">
      <c r="A19" s="362" t="s">
        <v>14</v>
      </c>
      <c r="B19" s="357">
        <f>IF('Data Collection'!F41="","n/a",'Data Collection'!F41)</f>
        <v>83210</v>
      </c>
      <c r="C19" s="357" t="str">
        <f>IF('Data Collection'!F47="","n/a",'Data Collection'!F47)</f>
        <v>n/a</v>
      </c>
      <c r="D19" s="357"/>
      <c r="E19" s="357"/>
      <c r="F19" s="357"/>
      <c r="G19" s="357" t="str">
        <f t="shared" ref="G19:G40" si="0">IF(ISERROR(B19*1+C19*1+D19*1+E19*1),"n/a",B19*1+C19*1+D19*1+E19*1)</f>
        <v>n/a</v>
      </c>
      <c r="H19" s="358" t="str">
        <f>IF(ISERROR(IF(G19="n/a","~",IF(G19&lt;I19,"&lt;",IF(G19=I19,"=",IF(G19&gt;I19,"&gt;"))))),"",IF(G19="n/a","~",IF(G19&lt;I19,"&lt;",IF(G19=I19,"=",IF(G19&gt;I19,"&gt;")))))</f>
        <v>~</v>
      </c>
      <c r="I19" s="359">
        <f>IF('Data Collection'!F35="","n/a",'Data Collection'!F35)</f>
        <v>83210</v>
      </c>
      <c r="J19" s="360" t="str">
        <f>IF(G19="n/a","3",IF(ISERROR(IF(I19=G19,"a","r")),"3",IF(I19=G19,"a","r")))</f>
        <v>3</v>
      </c>
    </row>
    <row r="20" spans="1:10" s="361" customFormat="1" ht="19.5">
      <c r="A20" s="362" t="s">
        <v>17</v>
      </c>
      <c r="B20" s="357">
        <f>IF('Data Collection'!F42="","n/a",'Data Collection'!F42)</f>
        <v>296756</v>
      </c>
      <c r="C20" s="357" t="str">
        <f>IF('Data Collection'!F48="","n/a",'Data Collection'!F48)</f>
        <v>n/a</v>
      </c>
      <c r="D20" s="357"/>
      <c r="E20" s="357"/>
      <c r="F20" s="357"/>
      <c r="G20" s="357" t="str">
        <f t="shared" si="0"/>
        <v>n/a</v>
      </c>
      <c r="H20" s="358" t="str">
        <f>IF(ISERROR(IF(G20="n/a","~",IF(G20&lt;I20,"&lt;",IF(G20=I20,"=",IF(G20&gt;I20,"&gt;"))))),"",IF(G20="n/a","~",IF(G20&lt;I20,"&lt;",IF(G20=I20,"=",IF(G20&gt;I20,"&gt;")))))</f>
        <v>~</v>
      </c>
      <c r="I20" s="359">
        <f>IF('Data Collection'!F36="","n/a",'Data Collection'!F36)</f>
        <v>296756</v>
      </c>
      <c r="J20" s="360" t="str">
        <f>IF(G20="n/a","3",IF(ISERROR(IF(I20=G20,"a","r")),"3",IF(I20=G20,"a","r")))</f>
        <v>3</v>
      </c>
    </row>
    <row r="21" spans="1:10" s="361" customFormat="1" ht="9" customHeight="1">
      <c r="A21" s="362"/>
      <c r="B21" s="357"/>
      <c r="C21" s="357"/>
      <c r="D21" s="357"/>
      <c r="E21" s="357"/>
      <c r="F21" s="357"/>
      <c r="G21" s="357"/>
      <c r="H21" s="358"/>
      <c r="I21" s="359"/>
      <c r="J21" s="364"/>
    </row>
    <row r="22" spans="1:10" s="361" customFormat="1" ht="19.5">
      <c r="A22" s="356" t="s">
        <v>182</v>
      </c>
      <c r="B22" s="357" t="str">
        <f>IF('Data Collection'!F37="","n/a",'Data Collection'!F37)</f>
        <v>n/a</v>
      </c>
      <c r="C22" s="357" t="str">
        <f>IF('Data Collection'!F38="","n/a",'Data Collection'!F38)</f>
        <v>n/a</v>
      </c>
      <c r="D22" s="357"/>
      <c r="E22" s="357"/>
      <c r="F22" s="357"/>
      <c r="G22" s="357" t="str">
        <f t="shared" si="0"/>
        <v>n/a</v>
      </c>
      <c r="H22" s="358" t="str">
        <f>IF(ISERROR(IF(G22="n/a","~",IF(G22&lt;I22,"&lt;",IF(G22=I22,"=",IF(G22&gt;I22,"&gt;"))))),"",IF(G22="n/a","~",IF(G22&lt;I22,"&lt;",IF(G22=I22,"=",IF(G22&gt;I22,"&gt;")))))</f>
        <v>~</v>
      </c>
      <c r="I22" s="359">
        <f>IF('Data Collection'!F36="","n/a",'Data Collection'!F36)</f>
        <v>296756</v>
      </c>
      <c r="J22" s="360" t="str">
        <f>IF(G22="n/a","3",IF(ISERROR(IF(I22=G22,"a","r")),"3",IF(I22=G22,"a","r")))</f>
        <v>3</v>
      </c>
    </row>
    <row r="23" spans="1:10" s="361" customFormat="1" ht="19.5">
      <c r="A23" s="362" t="s">
        <v>160</v>
      </c>
      <c r="B23" s="357" t="str">
        <f>IF('Data Collection'!F43="","n/a",'Data Collection'!F43)</f>
        <v>n/a</v>
      </c>
      <c r="C23" s="357" t="str">
        <f>IF('Data Collection'!F44="","n/a",'Data Collection'!F44)</f>
        <v>n/a</v>
      </c>
      <c r="D23" s="357"/>
      <c r="E23" s="357"/>
      <c r="F23" s="357"/>
      <c r="G23" s="357" t="str">
        <f t="shared" si="0"/>
        <v>n/a</v>
      </c>
      <c r="H23" s="358" t="str">
        <f>IF(ISERROR(IF(G23="n/a","~",IF(G23&lt;I23,"&lt;",IF(G23=I23,"=",IF(G23&gt;I23,"&gt;"))))),"",IF(G23="n/a","~",IF(G23&lt;I23,"&lt;",IF(G23=I23,"=",IF(G23&gt;I23,"&gt;")))))</f>
        <v>~</v>
      </c>
      <c r="I23" s="359">
        <f>IF('Data Collection'!F42="","n/a",'Data Collection'!F42)</f>
        <v>296756</v>
      </c>
      <c r="J23" s="360" t="str">
        <f>IF(G23="n/a","3",IF(ISERROR(IF(I23=G23,"a","r")),"3",IF(I23=G23,"a","r")))</f>
        <v>3</v>
      </c>
    </row>
    <row r="24" spans="1:10" s="361" customFormat="1" ht="19.5">
      <c r="A24" s="362" t="s">
        <v>161</v>
      </c>
      <c r="B24" s="357" t="str">
        <f>IF('Data Collection'!F49="","n/a",'Data Collection'!F49)</f>
        <v>n/a</v>
      </c>
      <c r="C24" s="357" t="str">
        <f>IF('Data Collection'!F50="","n/a",'Data Collection'!F50)</f>
        <v>n/a</v>
      </c>
      <c r="D24" s="357"/>
      <c r="E24" s="357"/>
      <c r="F24" s="357"/>
      <c r="G24" s="357" t="str">
        <f t="shared" si="0"/>
        <v>n/a</v>
      </c>
      <c r="H24" s="358" t="str">
        <f>IF(ISERROR(IF(G24="n/a","~",IF(G24&lt;I24,"&lt;",IF(G24=I24,"=",IF(G24&gt;I24,"&gt;"))))),"",IF(G24="n/a","~",IF(G24&lt;I24,"&lt;",IF(G24=I24,"=",IF(G24&gt;I24,"&gt;")))))</f>
        <v>~</v>
      </c>
      <c r="I24" s="359" t="str">
        <f>IF('Data Collection'!F48="","n/a",'Data Collection'!F48)</f>
        <v>n/a</v>
      </c>
      <c r="J24" s="360" t="str">
        <f>IF(G24="n/a","3",IF(ISERROR(IF(I24=G24,"a","r")),"3",IF(I24=G24,"a","r")))</f>
        <v>3</v>
      </c>
    </row>
    <row r="25" spans="1:10" s="361" customFormat="1" ht="9" customHeight="1">
      <c r="A25" s="362"/>
      <c r="B25" s="357"/>
      <c r="C25" s="357"/>
      <c r="D25" s="357"/>
      <c r="E25" s="357"/>
      <c r="F25" s="357"/>
      <c r="G25" s="357"/>
      <c r="H25" s="358"/>
      <c r="I25" s="359"/>
      <c r="J25" s="364"/>
    </row>
    <row r="26" spans="1:10" s="361" customFormat="1" ht="19.5">
      <c r="A26" s="356" t="s">
        <v>183</v>
      </c>
      <c r="B26" s="357">
        <f>IF('Data Collection'!F42="","n/a",'Data Collection'!F42)</f>
        <v>296756</v>
      </c>
      <c r="C26" s="357" t="str">
        <f>IF('Data Collection'!F48="","n/a",'Data Collection'!F48)</f>
        <v>n/a</v>
      </c>
      <c r="D26" s="357"/>
      <c r="E26" s="357"/>
      <c r="F26" s="357"/>
      <c r="G26" s="357" t="str">
        <f t="shared" si="0"/>
        <v>n/a</v>
      </c>
      <c r="H26" s="358" t="str">
        <f>IF(ISERROR(IF(G26="n/a","~",IF(G26&lt;I26,"&lt;",IF(G26=I26,"=",IF(G26&gt;I26,"&gt;"))))),"",IF(G26="n/a","~",IF(G26&lt;I26,"&lt;",IF(G26=I26,"=",IF(G26&gt;I26,"&gt;")))))</f>
        <v>~</v>
      </c>
      <c r="I26" s="359">
        <f>IF('Data Collection'!F36="","n/a",'Data Collection'!F36)</f>
        <v>296756</v>
      </c>
      <c r="J26" s="360" t="str">
        <f>IF(G26="n/a","3",IF(ISERROR(IF(I26=G26,"a","r")),"3",IF(I26=G26,"a","r")))</f>
        <v>3</v>
      </c>
    </row>
    <row r="27" spans="1:10" s="361" customFormat="1" ht="19.5">
      <c r="A27" s="362" t="s">
        <v>15</v>
      </c>
      <c r="B27" s="357" t="str">
        <f>IF('Data Collection'!F43="","n/a",'Data Collection'!F43)</f>
        <v>n/a</v>
      </c>
      <c r="C27" s="357" t="str">
        <f>IF('Data Collection'!F49="","n/a",'Data Collection'!F49)</f>
        <v>n/a</v>
      </c>
      <c r="D27" s="357"/>
      <c r="E27" s="357"/>
      <c r="F27" s="357"/>
      <c r="G27" s="357" t="str">
        <f t="shared" si="0"/>
        <v>n/a</v>
      </c>
      <c r="H27" s="358" t="str">
        <f>IF(ISERROR(IF(G27="n/a","~",IF(G27&lt;I27,"&lt;",IF(G27=I27,"=",IF(G27&gt;I27,"&gt;"))))),"",IF(G27="n/a","~",IF(G27&lt;I27,"&lt;",IF(G27=I27,"=",IF(G27&gt;I27,"&gt;")))))</f>
        <v>~</v>
      </c>
      <c r="I27" s="359" t="str">
        <f>IF('Data Collection'!F37="","n/a",'Data Collection'!F37)</f>
        <v>n/a</v>
      </c>
      <c r="J27" s="360" t="str">
        <f>IF(G27="n/a","3",IF(ISERROR(IF(I27=G27,"a","r")),"3",IF(I27=G27,"a","r")))</f>
        <v>3</v>
      </c>
    </row>
    <row r="28" spans="1:10" s="361" customFormat="1" ht="19.5">
      <c r="A28" s="362" t="s">
        <v>16</v>
      </c>
      <c r="B28" s="357" t="str">
        <f>IF('Data Collection'!F44="","n/a",'Data Collection'!F44)</f>
        <v>n/a</v>
      </c>
      <c r="C28" s="357" t="str">
        <f>IF('Data Collection'!F50="","n/a",'Data Collection'!F50)</f>
        <v>n/a</v>
      </c>
      <c r="D28" s="357"/>
      <c r="E28" s="357"/>
      <c r="F28" s="357"/>
      <c r="G28" s="357" t="str">
        <f t="shared" si="0"/>
        <v>n/a</v>
      </c>
      <c r="H28" s="358" t="str">
        <f>IF(ISERROR(IF(G28="n/a","~",IF(G28&lt;I28,"&lt;",IF(G28=I28,"=",IF(G28&gt;I28,"&gt;"))))),"",IF(G28="n/a","~",IF(G28&lt;I28,"&lt;",IF(G28=I28,"=",IF(G28&gt;I28,"&gt;")))))</f>
        <v>~</v>
      </c>
      <c r="I28" s="359" t="str">
        <f>IF('Data Collection'!F38="","n/a",'Data Collection'!F38)</f>
        <v>n/a</v>
      </c>
      <c r="J28" s="360" t="str">
        <f>IF(G28="n/a","3",IF(ISERROR(IF(I28=G28,"a","r")),"3",IF(I28=G28,"a","r")))</f>
        <v>3</v>
      </c>
    </row>
    <row r="29" spans="1:10" s="361" customFormat="1" ht="19.5">
      <c r="A29" s="362"/>
      <c r="B29" s="357"/>
      <c r="C29" s="357"/>
      <c r="D29" s="357"/>
      <c r="E29" s="357"/>
      <c r="F29" s="357"/>
      <c r="G29" s="357"/>
      <c r="H29" s="358"/>
      <c r="I29" s="363"/>
      <c r="J29" s="364"/>
    </row>
    <row r="30" spans="1:10" s="361" customFormat="1" ht="19.5">
      <c r="A30" s="356" t="s">
        <v>35</v>
      </c>
      <c r="B30" s="357" t="str">
        <f>IF('Data Collection'!F58="","n/a",'Data Collection'!F58)</f>
        <v>n/a</v>
      </c>
      <c r="C30" s="357" t="str">
        <f>IF('Data Collection'!F64="","n/a",'Data Collection'!F64)</f>
        <v>n/a</v>
      </c>
      <c r="D30" s="357"/>
      <c r="E30" s="357"/>
      <c r="F30" s="357"/>
      <c r="G30" s="357" t="str">
        <f t="shared" si="0"/>
        <v>n/a</v>
      </c>
      <c r="H30" s="358" t="str">
        <f>IF(ISERROR(IF(G30="n/a","~",IF(G30&lt;I30,"&lt;",IF(G30=I30,"=",IF(G30&gt;I30,"&gt;"))))),"",IF(G30="n/a","~",IF(G30&lt;I30,"&lt;",IF(G30=I30,"=",IF(G30&gt;I30,"&gt;")))))</f>
        <v>~</v>
      </c>
      <c r="I30" s="367" t="str">
        <f>IF('Data Collection'!F52="","n/a",'Data Collection'!F52)</f>
        <v>n/a</v>
      </c>
      <c r="J30" s="360" t="str">
        <f>IF(G30="n/a","3",IF(ISERROR(IF(I30=G30,"a","r")),"3",IF(I30=G30,"a","r")))</f>
        <v>3</v>
      </c>
    </row>
    <row r="31" spans="1:10" s="361" customFormat="1" ht="9" customHeight="1">
      <c r="A31" s="362"/>
      <c r="B31" s="357"/>
      <c r="C31" s="357"/>
      <c r="D31" s="357"/>
      <c r="E31" s="357"/>
      <c r="F31" s="357"/>
      <c r="G31" s="357"/>
      <c r="H31" s="358"/>
      <c r="I31" s="363"/>
      <c r="J31" s="364"/>
    </row>
    <row r="32" spans="1:10" s="361" customFormat="1" ht="19.5">
      <c r="A32" s="356" t="s">
        <v>36</v>
      </c>
      <c r="B32" s="357">
        <f>IF('Data Collection'!F59="","n/a",'Data Collection'!F59)</f>
        <v>36136255</v>
      </c>
      <c r="C32" s="357" t="str">
        <f>IF('Data Collection'!F65="","n/a",'Data Collection'!F65)</f>
        <v>n/a</v>
      </c>
      <c r="D32" s="357"/>
      <c r="E32" s="357"/>
      <c r="F32" s="357"/>
      <c r="G32" s="357" t="str">
        <f t="shared" si="0"/>
        <v>n/a</v>
      </c>
      <c r="H32" s="358" t="str">
        <f>IF(ISERROR(IF(G32="n/a","~",IF(G32&lt;I32,"&lt;",IF(G32=I32,"=",IF(G32&gt;I32,"&gt;"))))),"",IF(G32="n/a","~",IF(G32&lt;I32,"&lt;",IF(G32=I32,"=",IF(G32&gt;I32,"&gt;")))))</f>
        <v>~</v>
      </c>
      <c r="I32" s="367">
        <f>IF('Data Collection'!F53="","n/a",'Data Collection'!F53)</f>
        <v>36136255</v>
      </c>
      <c r="J32" s="360" t="str">
        <f>IF(G32="n/a","3",IF(ISERROR(IF(I32=G32,"a","r")),"3",IF(I32=G32,"a","r")))</f>
        <v>3</v>
      </c>
    </row>
    <row r="33" spans="1:10" s="361" customFormat="1" ht="9" customHeight="1">
      <c r="A33" s="362"/>
      <c r="B33" s="357"/>
      <c r="C33" s="357"/>
      <c r="D33" s="357"/>
      <c r="E33" s="357"/>
      <c r="F33" s="357"/>
      <c r="G33" s="357"/>
      <c r="H33" s="358"/>
      <c r="I33" s="363"/>
      <c r="J33" s="364"/>
    </row>
    <row r="34" spans="1:10" s="361" customFormat="1" ht="19.5">
      <c r="A34" s="356" t="s">
        <v>184</v>
      </c>
      <c r="B34" s="357">
        <f>IF('Data Collection'!F55="","n/a",'Data Collection'!F55)</f>
        <v>14096400</v>
      </c>
      <c r="C34" s="357" t="str">
        <f>IF('Data Collection'!F56="","n/a",'Data Collection'!F56)</f>
        <v>n/a</v>
      </c>
      <c r="D34" s="357"/>
      <c r="E34" s="357"/>
      <c r="F34" s="357"/>
      <c r="G34" s="357" t="str">
        <f t="shared" si="0"/>
        <v>n/a</v>
      </c>
      <c r="H34" s="358" t="str">
        <f>IF(ISERROR(IF(G34="n/a","~",IF(G34&lt;I34,"&lt;",IF(G34=I34,"=",IF(G34&gt;I34,"&gt;"))))),"",IF(G34="n/a","~",IF(G34&lt;I34,"&lt;",IF(G34=I34,"=",IF(G34&gt;I34,"&gt;")))))</f>
        <v>~</v>
      </c>
      <c r="I34" s="368">
        <f>IF('Data Collection'!F54="","n/a",'Data Collection'!F54)</f>
        <v>14096400</v>
      </c>
      <c r="J34" s="360" t="str">
        <f>IF(G34="n/a","3",IF(ISERROR(IF(I34=G34,"a","r")),"3",IF(I34=G34,"a","r")))</f>
        <v>3</v>
      </c>
    </row>
    <row r="35" spans="1:10" s="361" customFormat="1" ht="19.5">
      <c r="A35" s="362" t="s">
        <v>37</v>
      </c>
      <c r="B35" s="357">
        <f>IF('Data Collection'!F61="","n/a",'Data Collection'!F61)</f>
        <v>14096400</v>
      </c>
      <c r="C35" s="357" t="str">
        <f>IF('Data Collection'!F62="","n/a",'Data Collection'!F62)</f>
        <v>n/a</v>
      </c>
      <c r="D35" s="357"/>
      <c r="E35" s="357"/>
      <c r="F35" s="357"/>
      <c r="G35" s="357" t="str">
        <f t="shared" si="0"/>
        <v>n/a</v>
      </c>
      <c r="H35" s="358" t="str">
        <f>IF(ISERROR(IF(G35="n/a","~",IF(G35&lt;I35,"&lt;",IF(G35=I35,"=",IF(G35&gt;I35,"&gt;"))))),"",IF(G35="n/a","~",IF(G35&lt;I35,"&lt;",IF(G35=I35,"=",IF(G35&gt;I35,"&gt;")))))</f>
        <v>~</v>
      </c>
      <c r="I35" s="368" t="str">
        <f>IF('Data Collection'!F60="","n/a",'Data Collection'!F60)</f>
        <v>n/a</v>
      </c>
      <c r="J35" s="360" t="str">
        <f>IF(G35="n/a","3",IF(ISERROR(IF(I35=G35,"a","r")),"3",IF(I35=G35,"a","r")))</f>
        <v>3</v>
      </c>
    </row>
    <row r="36" spans="1:10" s="361" customFormat="1" ht="19.5">
      <c r="A36" s="362" t="s">
        <v>39</v>
      </c>
      <c r="B36" s="357" t="str">
        <f>IF('Data Collection'!F67="","n/a",'Data Collection'!F67)</f>
        <v>n/a</v>
      </c>
      <c r="C36" s="357" t="str">
        <f>IF('Data Collection'!F68="","n/a",'Data Collection'!F68)</f>
        <v>n/a</v>
      </c>
      <c r="D36" s="357"/>
      <c r="E36" s="357"/>
      <c r="F36" s="357"/>
      <c r="G36" s="357" t="str">
        <f t="shared" si="0"/>
        <v>n/a</v>
      </c>
      <c r="H36" s="358" t="str">
        <f>IF(ISERROR(IF(G36="n/a","~",IF(G36&lt;I36,"&lt;",IF(G36=I36,"=",IF(G36&gt;I36,"&gt;"))))),"",IF(G36="n/a","~",IF(G36&lt;I36,"&lt;",IF(G36=I36,"=",IF(G36&gt;I36,"&gt;")))))</f>
        <v>~</v>
      </c>
      <c r="I36" s="368" t="str">
        <f>IF('Data Collection'!F66="","n/a",'Data Collection'!F66)</f>
        <v>n/a</v>
      </c>
      <c r="J36" s="360" t="str">
        <f>IF(G36="n/a","3",IF(ISERROR(IF(I36=G36,"a","r")),"3",IF(I36=G36,"a","r")))</f>
        <v>3</v>
      </c>
    </row>
    <row r="37" spans="1:10" s="361" customFormat="1" ht="9" customHeight="1">
      <c r="A37" s="362"/>
      <c r="B37" s="357"/>
      <c r="C37" s="357"/>
      <c r="D37" s="357"/>
      <c r="E37" s="357"/>
      <c r="F37" s="357"/>
      <c r="G37" s="357"/>
      <c r="H37" s="358"/>
      <c r="I37" s="363"/>
      <c r="J37" s="364"/>
    </row>
    <row r="38" spans="1:10" s="361" customFormat="1" ht="19.5">
      <c r="A38" s="356" t="s">
        <v>185</v>
      </c>
      <c r="B38" s="357" t="str">
        <f>IF('Data Collection'!F60="","n/a",'Data Collection'!F60)</f>
        <v>n/a</v>
      </c>
      <c r="C38" s="357" t="str">
        <f>IF('Data Collection'!F66="","n/a",'Data Collection'!F66)</f>
        <v>n/a</v>
      </c>
      <c r="D38" s="357"/>
      <c r="E38" s="357"/>
      <c r="F38" s="357"/>
      <c r="G38" s="357" t="str">
        <f t="shared" si="0"/>
        <v>n/a</v>
      </c>
      <c r="H38" s="358" t="str">
        <f>IF(ISERROR(IF(G38="n/a","~",IF(G38&lt;I38,"&lt;",IF(G38=I38,"=",IF(G38&gt;I38,"&gt;"))))),"",IF(G38="n/a","~",IF(G38&lt;I38,"&lt;",IF(G38=I38,"=",IF(G38&gt;I38,"&gt;")))))</f>
        <v>~</v>
      </c>
      <c r="I38" s="368">
        <f>IF('Data Collection'!F54="","n/a",'Data Collection'!F54)</f>
        <v>14096400</v>
      </c>
      <c r="J38" s="360" t="str">
        <f>IF(G38="n/a","3",IF(ISERROR(IF(I38=G38,"a","r")),"3",IF(I38=G38,"a","r")))</f>
        <v>3</v>
      </c>
    </row>
    <row r="39" spans="1:10" s="361" customFormat="1" ht="19.5">
      <c r="A39" s="362" t="s">
        <v>33</v>
      </c>
      <c r="B39" s="357">
        <f>IF('Data Collection'!F61="","n/a",'Data Collection'!F61)</f>
        <v>14096400</v>
      </c>
      <c r="C39" s="357" t="str">
        <f>IF('Data Collection'!F67="","n/a",'Data Collection'!F67)</f>
        <v>n/a</v>
      </c>
      <c r="D39" s="357"/>
      <c r="E39" s="357"/>
      <c r="F39" s="357"/>
      <c r="G39" s="357" t="str">
        <f t="shared" si="0"/>
        <v>n/a</v>
      </c>
      <c r="H39" s="358" t="str">
        <f>IF(ISERROR(IF(G39="n/a","~",IF(G39&lt;I39,"&lt;",IF(G39=I39,"=",IF(G39&gt;I39,"&gt;"))))),"",IF(G39="n/a","~",IF(G39&lt;I39,"&lt;",IF(G39=I39,"=",IF(G39&gt;I39,"&gt;")))))</f>
        <v>~</v>
      </c>
      <c r="I39" s="368">
        <f>IF('Data Collection'!F55="","n/a",'Data Collection'!F55)</f>
        <v>14096400</v>
      </c>
      <c r="J39" s="360" t="str">
        <f>IF(G39="n/a","3",IF(ISERROR(IF(I39=G39,"a","r")),"3",IF(I39=G39,"a","r")))</f>
        <v>3</v>
      </c>
    </row>
    <row r="40" spans="1:10" s="361" customFormat="1" ht="19.5">
      <c r="A40" s="362" t="s">
        <v>34</v>
      </c>
      <c r="B40" s="357" t="str">
        <f>IF('Data Collection'!F62="","n/a",'Data Collection'!F62)</f>
        <v>n/a</v>
      </c>
      <c r="C40" s="357" t="str">
        <f>IF('Data Collection'!F68="","n/a",'Data Collection'!F68)</f>
        <v>n/a</v>
      </c>
      <c r="D40" s="357"/>
      <c r="E40" s="357"/>
      <c r="F40" s="357"/>
      <c r="G40" s="357" t="str">
        <f t="shared" si="0"/>
        <v>n/a</v>
      </c>
      <c r="H40" s="358" t="str">
        <f>IF(ISERROR(IF(G40="n/a","~",IF(G40&lt;I40,"&lt;",IF(G40=I40,"=",IF(G40&gt;I40,"&gt;"))))),"",IF(G40="n/a","~",IF(G40&lt;I40,"&lt;",IF(G40=I40,"=",IF(G40&gt;I40,"&gt;")))))</f>
        <v>~</v>
      </c>
      <c r="I40" s="368" t="str">
        <f>IF('Data Collection'!F56="","n/a",'Data Collection'!F56)</f>
        <v>n/a</v>
      </c>
      <c r="J40" s="360" t="str">
        <f>IF(G40="n/a","3",IF(ISERROR(IF(I40=G40,"a","r")),"3",IF(I40=G40,"a","r")))</f>
        <v>3</v>
      </c>
    </row>
    <row r="41" spans="1:10" s="361" customFormat="1" ht="19.5">
      <c r="A41" s="362"/>
      <c r="B41" s="357"/>
      <c r="C41" s="357"/>
      <c r="D41" s="357"/>
      <c r="E41" s="357"/>
      <c r="F41" s="357"/>
      <c r="G41" s="357"/>
      <c r="H41" s="358"/>
      <c r="I41" s="363"/>
      <c r="J41" s="364"/>
    </row>
    <row r="42" spans="1:10" s="361" customFormat="1" ht="19.5">
      <c r="A42" s="356" t="s">
        <v>162</v>
      </c>
      <c r="B42" s="357" t="str">
        <f>IF('Data Collection'!F71="","n/a",'Data Collection'!F71)</f>
        <v>n/a</v>
      </c>
      <c r="C42" s="357" t="str">
        <f>IF('Data Collection'!F72="","n/a",'Data Collection'!F72)</f>
        <v>n/a</v>
      </c>
      <c r="D42" s="369"/>
      <c r="E42" s="369"/>
      <c r="F42" s="369"/>
      <c r="G42" s="369" t="str">
        <f>IF(ISERROR(B42*1+C42*1+D42*1+E42*1),"n/a",B42*1+C42*1+D42*1+E42*1)</f>
        <v>n/a</v>
      </c>
      <c r="H42" s="358" t="str">
        <f>IF(ISERROR(IF(G42="n/a","~",IF(G42&lt;I42,"&lt;",IF(G42=I42,"=",IF(G42&gt;I42,"&gt;"))))),"",IF(G42="n/a","~",IF(G42&lt;I42,"&lt;",IF(G42=I42,"=",IF(G42&gt;I42,"&gt;")))))</f>
        <v>~</v>
      </c>
      <c r="I42" s="370" t="str">
        <f>IF('Data Collection'!F70="","n/a",'Data Collection'!F70)</f>
        <v>n/a</v>
      </c>
      <c r="J42" s="360" t="str">
        <f>IF(G42="n/a","3",IF(ISERROR(IF(I42=G42,"a","r")),"3",IF(I42=G42,"a","r")))</f>
        <v>3</v>
      </c>
    </row>
    <row r="43" spans="1:10" s="361" customFormat="1" ht="9" customHeight="1">
      <c r="A43" s="362"/>
      <c r="B43" s="369"/>
      <c r="C43" s="369"/>
      <c r="D43" s="369"/>
      <c r="E43" s="369"/>
      <c r="F43" s="369"/>
      <c r="G43" s="369"/>
      <c r="H43" s="358"/>
      <c r="I43" s="370"/>
      <c r="J43" s="364"/>
    </row>
    <row r="44" spans="1:10" s="361" customFormat="1" ht="19.5">
      <c r="A44" s="356" t="s">
        <v>18</v>
      </c>
      <c r="B44" s="357" t="str">
        <f>IF('Data Collection'!F73="","n/a",'Data Collection'!F73)</f>
        <v>n/a</v>
      </c>
      <c r="C44" s="357" t="str">
        <f>IF('Data Collection'!F74="","n/a",'Data Collection'!F74)</f>
        <v>n/a</v>
      </c>
      <c r="D44" s="369"/>
      <c r="E44" s="369"/>
      <c r="F44" s="369"/>
      <c r="G44" s="369" t="str">
        <f>IF(ISERROR(B44*1+C44*1+D44*1+E44*1),"n/a",B44*1+C44*1+D44*1+E44*1)</f>
        <v>n/a</v>
      </c>
      <c r="H44" s="358" t="str">
        <f>IF(ISERROR(IF(G44="n/a","~",IF(G44&lt;I44,"&lt;",IF(G44=I44,"=",IF(G44&gt;I44,"&gt;"))))),"",IF(G44="n/a","~",IF(G44&lt;I44,"&lt;",IF(G44=I44,"=",IF(G44&gt;I44,"&gt;")))))</f>
        <v>~</v>
      </c>
      <c r="I44" s="370" t="str">
        <f>IF('Data Collection'!F72="","n/a",'Data Collection'!F72)</f>
        <v>n/a</v>
      </c>
      <c r="J44" s="360" t="str">
        <f>IF(G44="n/a","3",IF(ISERROR(IF(I44=G44,"a","r")),"3",IF(I44=G44,"a","r")))</f>
        <v>3</v>
      </c>
    </row>
    <row r="45" spans="1:10" s="361" customFormat="1" ht="19.5">
      <c r="A45" s="362" t="s">
        <v>19</v>
      </c>
      <c r="B45" s="357">
        <f>IF('Data Collection'!F93="","n/a",'Data Collection'!F93)</f>
        <v>0</v>
      </c>
      <c r="C45" s="357">
        <f>IF('Data Collection'!F94="","n/a",'Data Collection'!F94)</f>
        <v>0</v>
      </c>
      <c r="D45" s="369"/>
      <c r="E45" s="369"/>
      <c r="F45" s="369"/>
      <c r="G45" s="369">
        <f>IF(ISERROR(B45*1+C45*1+D45*1+E45*1),"n/a",B45*1+C45*1+D45*1+E45*1)</f>
        <v>0</v>
      </c>
      <c r="H45" s="358" t="str">
        <f>IF(ISERROR(IF(G45="n/a","~",IF(G45&lt;I45,"&lt;",IF(G45=I45,"=",IF(G45&gt;I45,"&gt;"))))),"",IF(G45="n/a","~",IF(G45&lt;I45,"&lt;",IF(G45=I45,"=",IF(G45&gt;I45,"&gt;")))))</f>
        <v>=</v>
      </c>
      <c r="I45" s="370">
        <f>IF('Data Collection'!F92="","n/a",'Data Collection'!F92)</f>
        <v>0</v>
      </c>
      <c r="J45" s="360" t="str">
        <f>IF(G45="n/a","3",IF(ISERROR(IF(I45=G45,"a","r")),"3",IF(I45=G45,"a","r")))</f>
        <v>a</v>
      </c>
    </row>
    <row r="46" spans="1:10" s="361" customFormat="1" ht="19.5">
      <c r="A46" s="362" t="s">
        <v>20</v>
      </c>
      <c r="B46" s="357">
        <f>IF('Data Collection'!F97="","n/a",'Data Collection'!F97)</f>
        <v>28470</v>
      </c>
      <c r="C46" s="357" t="str">
        <f>IF('Data Collection'!F98="","n/a",'Data Collection'!F98)</f>
        <v>n/a</v>
      </c>
      <c r="D46" s="369"/>
      <c r="E46" s="369"/>
      <c r="F46" s="369"/>
      <c r="G46" s="369" t="str">
        <f>IF(ISERROR(B46*1+C46*1+D46*1+E46*1),"n/a",B46*1+C46*1+D46*1+E46*1)</f>
        <v>n/a</v>
      </c>
      <c r="H46" s="358" t="str">
        <f>IF(ISERROR(IF(G46="n/a","~",IF(G46&lt;I46,"&lt;",IF(G46=I46,"=",IF(G46&gt;I46,"&gt;"))))),"",IF(G46="n/a","~",IF(G46&lt;I46,"&lt;",IF(G46=I46,"=",IF(G46&gt;I46,"&gt;")))))</f>
        <v>~</v>
      </c>
      <c r="I46" s="371">
        <f>IF('Data Collection'!F96="","n/a",'Data Collection'!F96)</f>
        <v>28470</v>
      </c>
      <c r="J46" s="360" t="str">
        <f>IF(G46="n/a","3",IF(ISERROR(IF(I46=G46,"a","r")),"3",IF(I46=G46,"a","r")))</f>
        <v>3</v>
      </c>
    </row>
    <row r="47" spans="1:10" s="361" customFormat="1" ht="19.5">
      <c r="A47" s="362"/>
      <c r="B47" s="357"/>
      <c r="C47" s="357"/>
      <c r="D47" s="357"/>
      <c r="E47" s="357"/>
      <c r="F47" s="357"/>
      <c r="G47" s="357"/>
      <c r="H47" s="358"/>
      <c r="I47" s="363"/>
      <c r="J47" s="364"/>
    </row>
    <row r="48" spans="1:10" s="361" customFormat="1" ht="19.5">
      <c r="A48" s="362" t="s">
        <v>21</v>
      </c>
      <c r="B48" s="372">
        <f>IF('Data Collection'!F105="","n/a",'Data Collection'!F105)</f>
        <v>1</v>
      </c>
      <c r="C48" s="372" t="str">
        <f>IF('Data Collection'!F106="","n/a",'Data Collection'!F106)</f>
        <v>n/a</v>
      </c>
      <c r="D48" s="373"/>
      <c r="E48" s="373"/>
      <c r="F48" s="357"/>
      <c r="G48" s="373" t="str">
        <f>IF(ISERROR(B48*1+C48*1+D48*1+E48*1),"n/a",B48*1+C48*1+D48*1+E48*1)</f>
        <v>n/a</v>
      </c>
      <c r="H48" s="358" t="str">
        <f>IF(ISERROR(IF(G48="n/a","~",IF(G48&lt;I48,"&lt;",IF(G48=I48,"=",IF(G48&gt;I48,"&gt;"))))),"",IF(G48="n/a","~",IF(G48&lt;I48,"&lt;",IF(G48=I48,"=",IF(G48&gt;I48,"&gt;")))))</f>
        <v>~</v>
      </c>
      <c r="I48" s="374">
        <v>1</v>
      </c>
      <c r="J48" s="360" t="str">
        <f>IF(G48="n/a","3",IF(ISERROR(IF(I48=G48,"a","r")),"3",IF(I48=G48,"a","r")))</f>
        <v>3</v>
      </c>
    </row>
    <row r="49" spans="1:10" s="361" customFormat="1" ht="19.5">
      <c r="A49" s="362" t="s">
        <v>22</v>
      </c>
      <c r="B49" s="372">
        <f>IF('Data Collection'!F108="","n/a",'Data Collection'!F108)</f>
        <v>1</v>
      </c>
      <c r="C49" s="372" t="str">
        <f>IF('Data Collection'!F109="","n/a",'Data Collection'!F109)</f>
        <v>n/a</v>
      </c>
      <c r="D49" s="373"/>
      <c r="E49" s="373"/>
      <c r="F49" s="357"/>
      <c r="G49" s="373" t="str">
        <f>IF(ISERROR(B49*1+C49*1+D49*1+E49*1),"n/a",B49*1+C49*1+D49*1+E49*1)</f>
        <v>n/a</v>
      </c>
      <c r="H49" s="358" t="str">
        <f>IF(ISERROR(IF(G49="n/a","~",IF(G49&lt;I49,"&lt;",IF(G49=I49,"=",IF(G49&gt;I49,"&gt;"))))),"",IF(G49="n/a","~",IF(G49&lt;I49,"&lt;",IF(G49=I49,"=",IF(G49&gt;I49,"&gt;")))))</f>
        <v>~</v>
      </c>
      <c r="I49" s="374">
        <v>1</v>
      </c>
      <c r="J49" s="360" t="str">
        <f>IF(G49="n/a","3",IF(ISERROR(IF(I49=G49,"a","r")),"3",IF(I49=G49,"a","r")))</f>
        <v>3</v>
      </c>
    </row>
    <row r="50" spans="1:10" s="361" customFormat="1" ht="19.5">
      <c r="A50" s="362" t="s">
        <v>23</v>
      </c>
      <c r="B50" s="372">
        <f>IF('Data Collection'!F111="","n/a",'Data Collection'!F111)</f>
        <v>1</v>
      </c>
      <c r="C50" s="372" t="str">
        <f>IF('Data Collection'!F112="","n/a",'Data Collection'!F112)</f>
        <v>n/a</v>
      </c>
      <c r="D50" s="373"/>
      <c r="E50" s="373"/>
      <c r="F50" s="357"/>
      <c r="G50" s="373" t="str">
        <f>IF(ISERROR(B50*1+C50*1+D50*1+E50*1),"n/a",B50*1+C50*1+D50*1+E50*1)</f>
        <v>n/a</v>
      </c>
      <c r="H50" s="358" t="str">
        <f>IF(ISERROR(IF(G50="n/a","~",IF(G50&lt;I50,"&lt;",IF(G50=I50,"=",IF(G50&gt;I50,"&gt;"))))),"",IF(G50="n/a","~",IF(G50&lt;I50,"&lt;",IF(G50=I50,"=",IF(G50&gt;I50,"&gt;")))))</f>
        <v>~</v>
      </c>
      <c r="I50" s="374">
        <v>1</v>
      </c>
      <c r="J50" s="360" t="str">
        <f>IF(G50="n/a","3",IF(ISERROR(IF(I50=G50,"a","r")),"3",IF(I50=G50,"a","r")))</f>
        <v>3</v>
      </c>
    </row>
    <row r="51" spans="1:10" s="361" customFormat="1" ht="19.5">
      <c r="A51" s="362" t="s">
        <v>24</v>
      </c>
      <c r="B51" s="372">
        <f>IF('Data Collection'!F114="","n/a",'Data Collection'!F114)</f>
        <v>1</v>
      </c>
      <c r="C51" s="372" t="str">
        <f>IF('Data Collection'!F115="","n/a",'Data Collection'!F115)</f>
        <v>n/a</v>
      </c>
      <c r="D51" s="373"/>
      <c r="E51" s="373"/>
      <c r="F51" s="357"/>
      <c r="G51" s="373" t="str">
        <f>IF(ISERROR(B51*1+C51*1+D51*1+E51*1),"n/a",B51*1+C51*1+D51*1+E51*1)</f>
        <v>n/a</v>
      </c>
      <c r="H51" s="358" t="str">
        <f>IF(ISERROR(IF(G51="n/a","~",IF(G51&lt;I51,"&lt;",IF(G51=I51,"=",IF(G51&gt;I51,"&gt;"))))),"",IF(G51="n/a","~",IF(G51&lt;I51,"&lt;",IF(G51=I51,"=",IF(G51&gt;I51,"&gt;")))))</f>
        <v>~</v>
      </c>
      <c r="I51" s="374">
        <v>1</v>
      </c>
      <c r="J51" s="360" t="str">
        <f>IF(G51="n/a","3",IF(ISERROR(IF(I51=G51,"a","r")),"3",IF(I51=G51,"a","r")))</f>
        <v>3</v>
      </c>
    </row>
    <row r="52" spans="1:10" s="361" customFormat="1" ht="19.5">
      <c r="A52" s="362" t="s">
        <v>25</v>
      </c>
      <c r="B52" s="372" t="str">
        <f>IF('Data Collection'!F117="","n/a",'Data Collection'!F117)</f>
        <v>n/a</v>
      </c>
      <c r="C52" s="372" t="str">
        <f>IF('Data Collection'!F118="","n/a",'Data Collection'!F118)</f>
        <v>n/a</v>
      </c>
      <c r="D52" s="373"/>
      <c r="E52" s="373"/>
      <c r="F52" s="357"/>
      <c r="G52" s="373" t="str">
        <f>IF(ISERROR(B52*1+C52*1+D52*1+E52*1),"n/a",B52*1+C52*1+D52*1+E52*1)</f>
        <v>n/a</v>
      </c>
      <c r="H52" s="358" t="str">
        <f>IF(ISERROR(IF(G52="n/a","~",IF(G52&lt;I52,"&lt;",IF(G52=I52,"=",IF(G52&gt;I52,"&gt;"))))),"",IF(G52="n/a","~",IF(G52&lt;I52,"&lt;",IF(G52=I52,"=",IF(G52&gt;I52,"&gt;")))))</f>
        <v>~</v>
      </c>
      <c r="I52" s="374">
        <v>1</v>
      </c>
      <c r="J52" s="360" t="str">
        <f>IF(G52="n/a","3",IF(ISERROR(IF(I52=G52,"a","r")),"3",IF(I52=G52,"a","r")))</f>
        <v>3</v>
      </c>
    </row>
    <row r="53" spans="1:10" s="361" customFormat="1" ht="19.5">
      <c r="A53" s="362"/>
      <c r="B53" s="357"/>
      <c r="C53" s="357"/>
      <c r="D53" s="373"/>
      <c r="E53" s="373"/>
      <c r="F53" s="357"/>
      <c r="G53" s="357"/>
      <c r="H53" s="358"/>
      <c r="I53" s="363"/>
      <c r="J53" s="364"/>
    </row>
    <row r="54" spans="1:10" s="361" customFormat="1" ht="19.5">
      <c r="A54" s="362" t="s">
        <v>26</v>
      </c>
      <c r="B54" s="372">
        <f>IF('Data Collection'!F121="","n/a",'Data Collection'!F121)</f>
        <v>1</v>
      </c>
      <c r="C54" s="372" t="str">
        <f>IF('Data Collection'!F122="","n/a",'Data Collection'!F122)</f>
        <v>n/a</v>
      </c>
      <c r="D54" s="373"/>
      <c r="E54" s="373"/>
      <c r="F54" s="357"/>
      <c r="G54" s="373" t="str">
        <f>IF(ISERROR(B54*1+C54*1+D54*1+E54*1),"n/a",B54*1+C54*1+D54*1+E54*1)</f>
        <v>n/a</v>
      </c>
      <c r="H54" s="358" t="str">
        <f>IF(ISERROR(IF(G54="n/a","~",IF(G54&lt;I54,"&lt;",IF(G54=I54,"=",IF(G54&gt;I54,"&gt;"))))),"",IF(G54="n/a","~",IF(G54&lt;I54,"&lt;",IF(G54=I54,"=",IF(G54&gt;I54,"&gt;")))))</f>
        <v>~</v>
      </c>
      <c r="I54" s="374">
        <v>1</v>
      </c>
      <c r="J54" s="360" t="str">
        <f>IF(G54="n/a","3",IF(ISERROR(IF(I54=G54,"a","r")),"3",IF(I54=G54,"a","r")))</f>
        <v>3</v>
      </c>
    </row>
    <row r="55" spans="1:10" s="361" customFormat="1" ht="19.5">
      <c r="A55" s="362" t="s">
        <v>28</v>
      </c>
      <c r="B55" s="372">
        <f>IF('Data Collection'!F124="","n/a",'Data Collection'!F124)</f>
        <v>1</v>
      </c>
      <c r="C55" s="372" t="str">
        <f>IF('Data Collection'!F125="","n/a",'Data Collection'!F125)</f>
        <v>n/a</v>
      </c>
      <c r="D55" s="373"/>
      <c r="E55" s="373"/>
      <c r="F55" s="357"/>
      <c r="G55" s="373" t="str">
        <f>IF(ISERROR(B55*1+C55*1+D55*1+E55*1),"n/a",B55*1+C55*1+D55*1+E55*1)</f>
        <v>n/a</v>
      </c>
      <c r="H55" s="358" t="str">
        <f>IF(ISERROR(IF(G55="n/a","~",IF(G55&lt;I55,"&lt;",IF(G55=I55,"=",IF(G55&gt;I55,"&gt;"))))),"",IF(G55="n/a","~",IF(G55&lt;I55,"&lt;",IF(G55=I55,"=",IF(G55&gt;I55,"&gt;")))))</f>
        <v>~</v>
      </c>
      <c r="I55" s="374">
        <v>1</v>
      </c>
      <c r="J55" s="360" t="str">
        <f>IF(G55="n/a","3",IF(ISERROR(IF(I55=G55,"a","r")),"3",IF(I55=G55,"a","r")))</f>
        <v>3</v>
      </c>
    </row>
    <row r="56" spans="1:10" s="361" customFormat="1" ht="19.5">
      <c r="A56" s="362" t="s">
        <v>27</v>
      </c>
      <c r="B56" s="372">
        <f>IF('Data Collection'!F127="","n/a",'Data Collection'!F127)</f>
        <v>1</v>
      </c>
      <c r="C56" s="372" t="str">
        <f>IF('Data Collection'!F128="","n/a",'Data Collection'!F128)</f>
        <v>n/a</v>
      </c>
      <c r="D56" s="373"/>
      <c r="E56" s="373"/>
      <c r="F56" s="357"/>
      <c r="G56" s="373" t="str">
        <f>IF(ISERROR(B56*1+C56*1+D56*1+E56*1),"n/a",B56*1+C56*1+D56*1+E56*1)</f>
        <v>n/a</v>
      </c>
      <c r="H56" s="358" t="str">
        <f>IF(ISERROR(IF(G56="n/a","~",IF(G56&lt;I56,"&lt;",IF(G56=I56,"=",IF(G56&gt;I56,"&gt;"))))),"",IF(G56="n/a","~",IF(G56&lt;I56,"&lt;",IF(G56=I56,"=",IF(G56&gt;I56,"&gt;")))))</f>
        <v>~</v>
      </c>
      <c r="I56" s="374">
        <v>1</v>
      </c>
      <c r="J56" s="360" t="str">
        <f>IF(G56="n/a","3",IF(ISERROR(IF(I56=G56,"a","r")),"3",IF(I56=G56,"a","r")))</f>
        <v>3</v>
      </c>
    </row>
    <row r="57" spans="1:10" s="361" customFormat="1" ht="19.5">
      <c r="A57" s="362" t="s">
        <v>29</v>
      </c>
      <c r="B57" s="372">
        <f>IF('Data Collection'!F130="","n/a",'Data Collection'!F130)</f>
        <v>1</v>
      </c>
      <c r="C57" s="372" t="str">
        <f>IF('Data Collection'!F131="","n/a",'Data Collection'!F131)</f>
        <v>n/a</v>
      </c>
      <c r="D57" s="373"/>
      <c r="E57" s="373"/>
      <c r="F57" s="357"/>
      <c r="G57" s="373" t="str">
        <f>IF(ISERROR(B57*1+C57*1+D57*1+E57*1),"n/a",B57*1+C57*1+D57*1+E57*1)</f>
        <v>n/a</v>
      </c>
      <c r="H57" s="358" t="str">
        <f>IF(ISERROR(IF(G57="n/a","~",IF(G57&lt;I57,"&lt;",IF(G57=I57,"=",IF(G57&gt;I57,"&gt;"))))),"",IF(G57="n/a","~",IF(G57&lt;I57,"&lt;",IF(G57=I57,"=",IF(G57&gt;I57,"&gt;")))))</f>
        <v>~</v>
      </c>
      <c r="I57" s="374">
        <v>1</v>
      </c>
      <c r="J57" s="360" t="str">
        <f>IF(G57="n/a","3",IF(ISERROR(IF(I57=G57,"a","r")),"3",IF(I57=G57,"a","r")))</f>
        <v>3</v>
      </c>
    </row>
    <row r="58" spans="1:10" s="361" customFormat="1" ht="19.5">
      <c r="A58" s="362"/>
      <c r="B58" s="357"/>
      <c r="C58" s="357"/>
      <c r="D58" s="357"/>
      <c r="E58" s="357"/>
      <c r="F58" s="357"/>
      <c r="G58" s="357"/>
      <c r="H58" s="358"/>
      <c r="I58" s="363"/>
      <c r="J58" s="364"/>
    </row>
    <row r="59" spans="1:10" s="361" customFormat="1" ht="19.5">
      <c r="A59" s="356" t="s">
        <v>187</v>
      </c>
      <c r="B59" s="357">
        <f>IF('Data Collection'!F136="","n/a",'Data Collection'!F136)</f>
        <v>0.25070999999999999</v>
      </c>
      <c r="C59" s="357">
        <f>IF('Data Collection'!F137="","n/a",'Data Collection'!F137)</f>
        <v>1.5021260000000001</v>
      </c>
      <c r="D59" s="369"/>
      <c r="E59" s="369"/>
      <c r="F59" s="369"/>
      <c r="G59" s="369">
        <f>IF(ISERROR(B59*1+C59*1+D59*1+E59*1),"n/a",B59*1+C59*1+D59*1+E59*1)</f>
        <v>1.7528360000000001</v>
      </c>
      <c r="H59" s="358" t="str">
        <f>IF(ISERROR(IF(G59="n/a","~",IF(G59&lt;I59,"&lt;",IF(G59=I59,"=",IF(G59&gt;I59,"&gt;"))))),"",IF(G59="n/a","~",IF(G59&lt;I59,"&lt;",IF(G59=I59,"=",IF(G59&gt;I59,"&gt;")))))</f>
        <v>=</v>
      </c>
      <c r="I59" s="370">
        <f>IF('Data Collection'!F135="","n/a",'Data Collection'!F135)</f>
        <v>1.7528360000000001</v>
      </c>
      <c r="J59" s="360" t="str">
        <f>IF(G59="n/a","3",IF(ISERROR(IF(I59=G59,"a","r")),"3",IF(I59=G59,"a","r")))</f>
        <v>a</v>
      </c>
    </row>
    <row r="60" spans="1:10" s="361" customFormat="1" ht="19.5">
      <c r="A60" s="362" t="s">
        <v>40</v>
      </c>
      <c r="B60" s="357">
        <f>IF('Data Collection'!F140="","n/a",'Data Collection'!F140)</f>
        <v>0.25070999999999999</v>
      </c>
      <c r="C60" s="357">
        <f>IF('Data Collection'!F141="","n/a",'Data Collection'!F141)</f>
        <v>1.5021260000000001</v>
      </c>
      <c r="D60" s="357"/>
      <c r="E60" s="357"/>
      <c r="F60" s="357"/>
      <c r="G60" s="369">
        <f>IF(ISERROR(B60*1+C60*1+D60*1+E60*1),"n/a",B60*1+C60*1+D60*1+E60*1)</f>
        <v>1.7528360000000001</v>
      </c>
      <c r="H60" s="358" t="str">
        <f>IF(ISERROR(IF(G60="n/a","~",IF(G60&lt;I60,"&lt;",IF(G60=I60,"=",IF(G60&gt;I60,"&gt;"))))),"",IF(G60="n/a","~",IF(G60&lt;I60,"&lt;",IF(G60=I60,"=",IF(G60&gt;I60,"&gt;")))))</f>
        <v>=</v>
      </c>
      <c r="I60" s="370">
        <f>IF('Data Collection'!F139="","n/a",'Data Collection'!F139)</f>
        <v>1.7528360000000001</v>
      </c>
      <c r="J60" s="360" t="str">
        <f>IF(G60="n/a","3",IF(ISERROR(IF(I60=G60,"a","r")),"3",IF(I60=G60,"a","r")))</f>
        <v>a</v>
      </c>
    </row>
    <row r="61" spans="1:10" s="361" customFormat="1" ht="19.5">
      <c r="A61" s="362" t="s">
        <v>41</v>
      </c>
      <c r="B61" s="357">
        <f>IF('Data Collection'!F144="","n/a",'Data Collection'!F144)</f>
        <v>0</v>
      </c>
      <c r="C61" s="357">
        <f>IF('Data Collection'!F145="","n/a",'Data Collection'!F145)</f>
        <v>0</v>
      </c>
      <c r="D61" s="357"/>
      <c r="E61" s="357"/>
      <c r="F61" s="357"/>
      <c r="G61" s="369">
        <f>IF(ISERROR(B61*1+C61*1+D61*1+E61*1),"n/a",B61*1+C61*1+D61*1+E61*1)</f>
        <v>0</v>
      </c>
      <c r="H61" s="358" t="str">
        <f>IF(ISERROR(IF(G61="n/a","~",IF(G61&lt;I61,"&lt;",IF(G61=I61,"=",IF(G61&gt;I61,"&gt;"))))),"",IF(G61="n/a","~",IF(G61&lt;I61,"&lt;",IF(G61=I61,"=",IF(G61&gt;I61,"&gt;")))))</f>
        <v>=</v>
      </c>
      <c r="I61" s="370">
        <f>IF('Data Collection'!F143="","n/a",'Data Collection'!F143)</f>
        <v>0</v>
      </c>
      <c r="J61" s="360" t="str">
        <f>IF(G61="n/a","3",IF(ISERROR(IF(I61=G61,"a","r")),"3",IF(I61=G61,"a","r")))</f>
        <v>a</v>
      </c>
    </row>
    <row r="62" spans="1:10" s="361" customFormat="1" ht="9" customHeight="1">
      <c r="A62" s="362"/>
      <c r="B62" s="369"/>
      <c r="C62" s="369"/>
      <c r="D62" s="357"/>
      <c r="E62" s="357"/>
      <c r="F62" s="357"/>
      <c r="G62" s="357"/>
      <c r="H62" s="358"/>
      <c r="I62" s="363"/>
      <c r="J62" s="364"/>
    </row>
    <row r="63" spans="1:10" s="361" customFormat="1" ht="19.5">
      <c r="A63" s="356" t="s">
        <v>186</v>
      </c>
      <c r="B63" s="357">
        <f>IF('Data Collection'!F139="","n/a",'Data Collection'!F139)</f>
        <v>1.7528360000000001</v>
      </c>
      <c r="C63" s="357">
        <f>IF('Data Collection'!F143="","n/a",'Data Collection'!F143)</f>
        <v>0</v>
      </c>
      <c r="D63" s="369"/>
      <c r="E63" s="369"/>
      <c r="F63" s="369"/>
      <c r="G63" s="369">
        <f>IF(ISERROR(B63*1+C63*1+D63*1+E63*1),"n/a",B63*1+C63*1+D63*1+E63*1)</f>
        <v>1.7528360000000001</v>
      </c>
      <c r="H63" s="358" t="str">
        <f>IF(ISERROR(IF(G63="n/a","~",IF(G63&lt;I63,"&lt;",IF(G63=I63,"=",IF(G63&gt;I63,"&gt;"))))),"",IF(G63="n/a","~",IF(G63&lt;I63,"&lt;",IF(G63=I63,"=",IF(G63&gt;I63,"&gt;")))))</f>
        <v>=</v>
      </c>
      <c r="I63" s="370">
        <f>IF('Data Collection'!F135="","n/a",'Data Collection'!F135)</f>
        <v>1.7528360000000001</v>
      </c>
      <c r="J63" s="360" t="str">
        <f>IF(G63="n/a","3",IF(ISERROR(IF(I63=G63,"a","r")),"3",IF(I63=G63,"a","r")))</f>
        <v>a</v>
      </c>
    </row>
    <row r="64" spans="1:10" s="361" customFormat="1" ht="19.5">
      <c r="A64" s="366" t="s">
        <v>42</v>
      </c>
      <c r="B64" s="357">
        <f>IF('Data Collection'!F140="","n/a",'Data Collection'!F140)</f>
        <v>0.25070999999999999</v>
      </c>
      <c r="C64" s="357">
        <f>IF('Data Collection'!F144="","n/a",'Data Collection'!F144)</f>
        <v>0</v>
      </c>
      <c r="D64" s="369"/>
      <c r="E64" s="369"/>
      <c r="F64" s="369"/>
      <c r="G64" s="369">
        <f>IF(ISERROR(B64*1+C64*1+D64*1+E64*1),"n/a",B64*1+C64*1+D64*1+E64*1)</f>
        <v>0.25070999999999999</v>
      </c>
      <c r="H64" s="358" t="str">
        <f>IF(ISERROR(IF(G64="n/a","~",IF(G64&lt;I64,"&lt;",IF(G64=I64,"=",IF(G64&gt;I64,"&gt;"))))),"",IF(G64="n/a","~",IF(G64&lt;I64,"&lt;",IF(G64=I64,"=",IF(G64&gt;I64,"&gt;")))))</f>
        <v>=</v>
      </c>
      <c r="I64" s="370">
        <f>IF('Data Collection'!F136="","n/a",'Data Collection'!F136)</f>
        <v>0.25070999999999999</v>
      </c>
      <c r="J64" s="360" t="str">
        <f>IF(G64="n/a","3",IF(ISERROR(IF(I64=G64,"a","r")),"3",IF(I64=G64,"a","r")))</f>
        <v>a</v>
      </c>
    </row>
    <row r="65" spans="1:10" s="361" customFormat="1" ht="19.5">
      <c r="A65" s="366" t="s">
        <v>43</v>
      </c>
      <c r="B65" s="357">
        <f>IF('Data Collection'!F141="","n/a",'Data Collection'!F141)</f>
        <v>1.5021260000000001</v>
      </c>
      <c r="C65" s="357">
        <f>IF('Data Collection'!F145="","n/a",'Data Collection'!F145)</f>
        <v>0</v>
      </c>
      <c r="D65" s="369"/>
      <c r="E65" s="369"/>
      <c r="F65" s="369"/>
      <c r="G65" s="369">
        <f>IF(ISERROR(B65*1+C65*1+D65*1+E65*1),"n/a",B65*1+C65*1+D65*1+E65*1)</f>
        <v>1.5021260000000001</v>
      </c>
      <c r="H65" s="358" t="str">
        <f>IF(ISERROR(IF(G65="n/a","~",IF(G65&lt;I65,"&lt;",IF(G65=I65,"=",IF(G65&gt;I65,"&gt;"))))),"",IF(G65="n/a","~",IF(G65&lt;I65,"&lt;",IF(G65=I65,"=",IF(G65&gt;I65,"&gt;")))))</f>
        <v>=</v>
      </c>
      <c r="I65" s="370">
        <f>IF('Data Collection'!F137="","n/a",'Data Collection'!F137)</f>
        <v>1.5021260000000001</v>
      </c>
      <c r="J65" s="360" t="str">
        <f>IF(G65="n/a","3",IF(ISERROR(IF(I65=G65,"a","r")),"3",IF(I65=G65,"a","r")))</f>
        <v>a</v>
      </c>
    </row>
    <row r="66" spans="1:10" s="24" customFormat="1">
      <c r="B66" s="25"/>
      <c r="C66" s="25"/>
      <c r="D66" s="25"/>
      <c r="E66" s="25"/>
      <c r="F66" s="25"/>
      <c r="G66" s="25"/>
      <c r="H66" s="25"/>
      <c r="I66" s="26"/>
      <c r="J66" s="10"/>
    </row>
    <row r="67" spans="1:10" s="24" customFormat="1">
      <c r="B67" s="25"/>
      <c r="C67" s="25"/>
      <c r="D67" s="25"/>
      <c r="E67" s="25"/>
      <c r="F67" s="25"/>
      <c r="G67" s="25"/>
      <c r="H67" s="25"/>
      <c r="I67" s="26"/>
      <c r="J67" s="10"/>
    </row>
    <row r="68" spans="1:10" s="24" customFormat="1">
      <c r="B68" s="25"/>
      <c r="C68" s="25"/>
      <c r="D68" s="25"/>
      <c r="E68" s="25"/>
      <c r="F68" s="25"/>
      <c r="G68" s="25"/>
      <c r="H68" s="25"/>
      <c r="I68" s="26"/>
      <c r="J68" s="10"/>
    </row>
    <row r="69" spans="1:10" s="24" customFormat="1">
      <c r="B69" s="25"/>
      <c r="C69" s="25"/>
      <c r="D69" s="25"/>
      <c r="E69" s="25"/>
      <c r="F69" s="25"/>
      <c r="G69" s="25"/>
      <c r="H69" s="25"/>
      <c r="I69" s="26"/>
      <c r="J69" s="10"/>
    </row>
    <row r="70" spans="1:10" s="24" customFormat="1">
      <c r="B70" s="25"/>
      <c r="C70" s="25"/>
      <c r="D70" s="25"/>
      <c r="E70" s="25"/>
      <c r="F70" s="25"/>
      <c r="G70" s="25"/>
      <c r="H70" s="25"/>
      <c r="I70" s="26"/>
      <c r="J70" s="10"/>
    </row>
    <row r="71" spans="1:10" s="24" customFormat="1">
      <c r="B71" s="25"/>
      <c r="C71" s="25"/>
      <c r="D71" s="25"/>
      <c r="E71" s="25"/>
      <c r="F71" s="25"/>
      <c r="G71" s="25"/>
      <c r="H71" s="25"/>
      <c r="I71" s="26"/>
      <c r="J71" s="10"/>
    </row>
    <row r="72" spans="1:10" s="24" customFormat="1">
      <c r="B72" s="25"/>
      <c r="C72" s="25"/>
      <c r="D72" s="25"/>
      <c r="E72" s="25"/>
      <c r="F72" s="25"/>
      <c r="G72" s="25"/>
      <c r="H72" s="25"/>
      <c r="I72" s="26"/>
      <c r="J72" s="10"/>
    </row>
    <row r="73" spans="1:10" s="24" customFormat="1">
      <c r="B73" s="25"/>
      <c r="C73" s="25"/>
      <c r="D73" s="25"/>
      <c r="E73" s="25"/>
      <c r="F73" s="25"/>
      <c r="G73" s="25"/>
      <c r="H73" s="25"/>
      <c r="I73" s="26"/>
      <c r="J73" s="10"/>
    </row>
    <row r="74" spans="1:10" s="24" customFormat="1">
      <c r="B74" s="25"/>
      <c r="C74" s="25"/>
      <c r="D74" s="25"/>
      <c r="E74" s="25"/>
      <c r="F74" s="25"/>
      <c r="G74" s="25"/>
      <c r="H74" s="25"/>
      <c r="I74" s="26"/>
      <c r="J74" s="10"/>
    </row>
    <row r="75" spans="1:10" s="24" customFormat="1">
      <c r="B75" s="25"/>
      <c r="C75" s="25"/>
      <c r="D75" s="25"/>
      <c r="E75" s="25"/>
      <c r="F75" s="25"/>
      <c r="G75" s="25"/>
      <c r="H75" s="25"/>
      <c r="I75" s="26"/>
      <c r="J75" s="10"/>
    </row>
    <row r="76" spans="1:10" s="24" customFormat="1">
      <c r="B76" s="25"/>
      <c r="C76" s="25"/>
      <c r="D76" s="25"/>
      <c r="E76" s="25"/>
      <c r="F76" s="25"/>
      <c r="G76" s="25"/>
      <c r="H76" s="25"/>
      <c r="I76" s="26"/>
      <c r="J76" s="10"/>
    </row>
    <row r="77" spans="1:10" s="24" customFormat="1">
      <c r="B77" s="25"/>
      <c r="C77" s="25"/>
      <c r="D77" s="25"/>
      <c r="E77" s="25"/>
      <c r="F77" s="25"/>
      <c r="G77" s="25"/>
      <c r="H77" s="25"/>
      <c r="I77" s="26"/>
      <c r="J77" s="10"/>
    </row>
    <row r="78" spans="1:10" s="24" customFormat="1">
      <c r="B78" s="25"/>
      <c r="C78" s="25"/>
      <c r="D78" s="25"/>
      <c r="E78" s="25"/>
      <c r="F78" s="25"/>
      <c r="G78" s="25"/>
      <c r="H78" s="25"/>
      <c r="I78" s="26"/>
      <c r="J78" s="10"/>
    </row>
    <row r="79" spans="1:10" s="24" customFormat="1">
      <c r="B79" s="25"/>
      <c r="C79" s="25"/>
      <c r="D79" s="25"/>
      <c r="E79" s="25"/>
      <c r="F79" s="25"/>
      <c r="G79" s="25"/>
      <c r="H79" s="25"/>
      <c r="I79" s="26"/>
      <c r="J79" s="10"/>
    </row>
    <row r="80" spans="1:10" s="24" customFormat="1">
      <c r="B80" s="25"/>
      <c r="C80" s="25"/>
      <c r="D80" s="25"/>
      <c r="E80" s="25"/>
      <c r="F80" s="25"/>
      <c r="G80" s="25"/>
      <c r="H80" s="25"/>
      <c r="I80" s="26"/>
      <c r="J80" s="10"/>
    </row>
    <row r="81" spans="2:10" s="24" customFormat="1">
      <c r="B81" s="25"/>
      <c r="C81" s="25"/>
      <c r="D81" s="25"/>
      <c r="E81" s="25"/>
      <c r="F81" s="25"/>
      <c r="G81" s="25"/>
      <c r="H81" s="25"/>
      <c r="I81" s="26"/>
      <c r="J81" s="10"/>
    </row>
    <row r="82" spans="2:10" s="24" customFormat="1">
      <c r="B82" s="25"/>
      <c r="C82" s="25"/>
      <c r="D82" s="25"/>
      <c r="E82" s="25"/>
      <c r="F82" s="25"/>
      <c r="G82" s="25"/>
      <c r="H82" s="25"/>
      <c r="I82" s="26"/>
      <c r="J82" s="10"/>
    </row>
    <row r="83" spans="2:10" s="24" customFormat="1">
      <c r="B83" s="25"/>
      <c r="C83" s="25"/>
      <c r="D83" s="25"/>
      <c r="E83" s="25"/>
      <c r="F83" s="25"/>
      <c r="G83" s="25"/>
      <c r="H83" s="25"/>
      <c r="I83" s="26"/>
      <c r="J83" s="10"/>
    </row>
    <row r="84" spans="2:10" s="24" customFormat="1">
      <c r="B84" s="25"/>
      <c r="C84" s="25"/>
      <c r="D84" s="25"/>
      <c r="E84" s="25"/>
      <c r="F84" s="25"/>
      <c r="G84" s="25"/>
      <c r="H84" s="25"/>
      <c r="I84" s="26"/>
      <c r="J84" s="10"/>
    </row>
    <row r="85" spans="2:10" s="24" customFormat="1">
      <c r="B85" s="25"/>
      <c r="C85" s="25"/>
      <c r="D85" s="25"/>
      <c r="E85" s="25"/>
      <c r="F85" s="25"/>
      <c r="G85" s="25"/>
      <c r="H85" s="25"/>
      <c r="I85" s="26"/>
      <c r="J85" s="10"/>
    </row>
    <row r="86" spans="2:10" s="24" customFormat="1">
      <c r="B86" s="25"/>
      <c r="C86" s="25"/>
      <c r="D86" s="25"/>
      <c r="E86" s="25"/>
      <c r="F86" s="25"/>
      <c r="G86" s="25"/>
      <c r="H86" s="25"/>
      <c r="I86" s="26"/>
      <c r="J86" s="10"/>
    </row>
    <row r="87" spans="2:10" s="24" customFormat="1">
      <c r="B87" s="25"/>
      <c r="C87" s="25"/>
      <c r="D87" s="25"/>
      <c r="E87" s="25"/>
      <c r="F87" s="25"/>
      <c r="G87" s="25"/>
      <c r="H87" s="25"/>
      <c r="I87" s="26"/>
      <c r="J87" s="10"/>
    </row>
    <row r="88" spans="2:10" s="24" customFormat="1">
      <c r="B88" s="25"/>
      <c r="C88" s="25"/>
      <c r="D88" s="25"/>
      <c r="E88" s="25"/>
      <c r="F88" s="25"/>
      <c r="G88" s="25"/>
      <c r="H88" s="25"/>
      <c r="I88" s="26"/>
      <c r="J88" s="10"/>
    </row>
    <row r="89" spans="2:10" s="24" customFormat="1">
      <c r="B89" s="25"/>
      <c r="C89" s="25"/>
      <c r="D89" s="25"/>
      <c r="E89" s="25"/>
      <c r="F89" s="25"/>
      <c r="G89" s="25"/>
      <c r="H89" s="25"/>
      <c r="I89" s="26"/>
      <c r="J89" s="10"/>
    </row>
    <row r="90" spans="2:10" s="24" customFormat="1">
      <c r="B90" s="25"/>
      <c r="C90" s="25"/>
      <c r="D90" s="25"/>
      <c r="E90" s="25"/>
      <c r="F90" s="25"/>
      <c r="G90" s="25"/>
      <c r="H90" s="25"/>
      <c r="I90" s="26"/>
      <c r="J90" s="10"/>
    </row>
    <row r="91" spans="2:10" s="24" customFormat="1">
      <c r="B91" s="25"/>
      <c r="C91" s="25"/>
      <c r="D91" s="25"/>
      <c r="E91" s="25"/>
      <c r="F91" s="25"/>
      <c r="G91" s="25"/>
      <c r="H91" s="25"/>
      <c r="I91" s="26"/>
      <c r="J91" s="10"/>
    </row>
    <row r="92" spans="2:10" s="24" customFormat="1">
      <c r="B92" s="25"/>
      <c r="C92" s="25"/>
      <c r="D92" s="25"/>
      <c r="E92" s="25"/>
      <c r="F92" s="25"/>
      <c r="G92" s="25"/>
      <c r="H92" s="25"/>
      <c r="I92" s="26"/>
      <c r="J92" s="10"/>
    </row>
    <row r="93" spans="2:10" s="24" customFormat="1">
      <c r="B93" s="25"/>
      <c r="C93" s="25"/>
      <c r="D93" s="25"/>
      <c r="E93" s="25"/>
      <c r="F93" s="25"/>
      <c r="G93" s="25"/>
      <c r="H93" s="25"/>
      <c r="I93" s="26"/>
      <c r="J93" s="10"/>
    </row>
    <row r="94" spans="2:10" s="24" customFormat="1">
      <c r="B94" s="25"/>
      <c r="C94" s="25"/>
      <c r="D94" s="25"/>
      <c r="E94" s="25"/>
      <c r="F94" s="25"/>
      <c r="G94" s="25"/>
      <c r="H94" s="25"/>
      <c r="I94" s="26"/>
      <c r="J94" s="10"/>
    </row>
    <row r="95" spans="2:10" s="24" customFormat="1">
      <c r="B95" s="25"/>
      <c r="C95" s="25"/>
      <c r="D95" s="25"/>
      <c r="E95" s="25"/>
      <c r="F95" s="25"/>
      <c r="G95" s="25"/>
      <c r="H95" s="25"/>
      <c r="I95" s="26"/>
      <c r="J95" s="10"/>
    </row>
    <row r="96" spans="2:10" s="24" customFormat="1">
      <c r="B96" s="25"/>
      <c r="C96" s="25"/>
      <c r="D96" s="25"/>
      <c r="E96" s="25"/>
      <c r="F96" s="25"/>
      <c r="G96" s="25"/>
      <c r="H96" s="25"/>
      <c r="I96" s="26"/>
      <c r="J96" s="10"/>
    </row>
    <row r="97" spans="2:10" s="24" customFormat="1">
      <c r="B97" s="25"/>
      <c r="C97" s="25"/>
      <c r="D97" s="25"/>
      <c r="E97" s="25"/>
      <c r="F97" s="25"/>
      <c r="G97" s="25"/>
      <c r="H97" s="25"/>
      <c r="I97" s="26"/>
      <c r="J97" s="10"/>
    </row>
    <row r="98" spans="2:10" s="24" customFormat="1">
      <c r="B98" s="25"/>
      <c r="C98" s="25"/>
      <c r="D98" s="25"/>
      <c r="E98" s="25"/>
      <c r="F98" s="25"/>
      <c r="G98" s="25"/>
      <c r="H98" s="25"/>
      <c r="I98" s="26"/>
      <c r="J98" s="10"/>
    </row>
    <row r="99" spans="2:10" s="24" customFormat="1">
      <c r="B99" s="25"/>
      <c r="C99" s="25"/>
      <c r="D99" s="25"/>
      <c r="E99" s="25"/>
      <c r="F99" s="25"/>
      <c r="G99" s="25"/>
      <c r="H99" s="25"/>
      <c r="I99" s="26"/>
      <c r="J99" s="10"/>
    </row>
    <row r="100" spans="2:10" s="24" customFormat="1">
      <c r="B100" s="25"/>
      <c r="C100" s="25"/>
      <c r="D100" s="25"/>
      <c r="E100" s="25"/>
      <c r="F100" s="25"/>
      <c r="G100" s="25"/>
      <c r="H100" s="25"/>
      <c r="I100" s="26"/>
      <c r="J100" s="10"/>
    </row>
    <row r="101" spans="2:10" s="24" customFormat="1">
      <c r="B101" s="25"/>
      <c r="C101" s="25"/>
      <c r="D101" s="25"/>
      <c r="E101" s="25"/>
      <c r="F101" s="25"/>
      <c r="G101" s="25"/>
      <c r="H101" s="25"/>
      <c r="I101" s="26"/>
      <c r="J101" s="10"/>
    </row>
    <row r="102" spans="2:10" s="24" customFormat="1">
      <c r="B102" s="25"/>
      <c r="C102" s="25"/>
      <c r="D102" s="25"/>
      <c r="E102" s="25"/>
      <c r="F102" s="25"/>
      <c r="G102" s="25"/>
      <c r="H102" s="25"/>
      <c r="I102" s="26"/>
      <c r="J102" s="10"/>
    </row>
    <row r="103" spans="2:10" s="24" customFormat="1">
      <c r="B103" s="25"/>
      <c r="C103" s="25"/>
      <c r="D103" s="25"/>
      <c r="E103" s="25"/>
      <c r="F103" s="25"/>
      <c r="G103" s="25"/>
      <c r="H103" s="25"/>
      <c r="I103" s="26"/>
      <c r="J103" s="10"/>
    </row>
    <row r="104" spans="2:10" s="24" customFormat="1">
      <c r="B104" s="25"/>
      <c r="C104" s="25"/>
      <c r="D104" s="25"/>
      <c r="E104" s="25"/>
      <c r="F104" s="25"/>
      <c r="G104" s="25"/>
      <c r="H104" s="25"/>
      <c r="I104" s="26"/>
      <c r="J104" s="10"/>
    </row>
    <row r="105" spans="2:10" s="24" customFormat="1">
      <c r="B105" s="25"/>
      <c r="C105" s="25"/>
      <c r="D105" s="25"/>
      <c r="E105" s="25"/>
      <c r="F105" s="25"/>
      <c r="G105" s="25"/>
      <c r="H105" s="25"/>
      <c r="I105" s="26"/>
      <c r="J105" s="10"/>
    </row>
    <row r="106" spans="2:10" s="24" customFormat="1">
      <c r="B106" s="25"/>
      <c r="C106" s="25"/>
      <c r="D106" s="25"/>
      <c r="E106" s="25"/>
      <c r="F106" s="25"/>
      <c r="G106" s="25"/>
      <c r="H106" s="25"/>
      <c r="I106" s="26"/>
      <c r="J106" s="10"/>
    </row>
    <row r="107" spans="2:10" s="24" customFormat="1">
      <c r="B107" s="25"/>
      <c r="C107" s="25"/>
      <c r="D107" s="25"/>
      <c r="E107" s="25"/>
      <c r="F107" s="25"/>
      <c r="G107" s="25"/>
      <c r="H107" s="25"/>
      <c r="I107" s="26"/>
      <c r="J107" s="10"/>
    </row>
    <row r="108" spans="2:10" s="24" customFormat="1">
      <c r="B108" s="25"/>
      <c r="C108" s="25"/>
      <c r="D108" s="25"/>
      <c r="E108" s="25"/>
      <c r="F108" s="25"/>
      <c r="G108" s="25"/>
      <c r="H108" s="25"/>
      <c r="I108" s="26"/>
      <c r="J108" s="10"/>
    </row>
    <row r="109" spans="2:10" s="24" customFormat="1">
      <c r="B109" s="25"/>
      <c r="C109" s="25"/>
      <c r="D109" s="25"/>
      <c r="E109" s="25"/>
      <c r="F109" s="25"/>
      <c r="G109" s="25"/>
      <c r="H109" s="25"/>
      <c r="I109" s="26"/>
      <c r="J109" s="10"/>
    </row>
    <row r="110" spans="2:10" s="24" customFormat="1">
      <c r="B110" s="25"/>
      <c r="C110" s="25"/>
      <c r="D110" s="25"/>
      <c r="E110" s="25"/>
      <c r="F110" s="25"/>
      <c r="G110" s="25"/>
      <c r="H110" s="25"/>
      <c r="I110" s="26"/>
      <c r="J110" s="10"/>
    </row>
    <row r="111" spans="2:10" s="24" customFormat="1">
      <c r="B111" s="25"/>
      <c r="C111" s="25"/>
      <c r="D111" s="25"/>
      <c r="E111" s="25"/>
      <c r="F111" s="25"/>
      <c r="G111" s="25"/>
      <c r="H111" s="25"/>
      <c r="I111" s="26"/>
      <c r="J111" s="10"/>
    </row>
    <row r="112" spans="2:10" s="24" customFormat="1">
      <c r="B112" s="25"/>
      <c r="C112" s="25"/>
      <c r="D112" s="25"/>
      <c r="E112" s="25"/>
      <c r="F112" s="25"/>
      <c r="G112" s="25"/>
      <c r="H112" s="25"/>
      <c r="I112" s="26"/>
      <c r="J112" s="10"/>
    </row>
    <row r="113" spans="2:10" s="24" customFormat="1">
      <c r="B113" s="25"/>
      <c r="C113" s="25"/>
      <c r="D113" s="25"/>
      <c r="E113" s="25"/>
      <c r="F113" s="25"/>
      <c r="G113" s="25"/>
      <c r="H113" s="25"/>
      <c r="I113" s="26"/>
      <c r="J113" s="10"/>
    </row>
    <row r="114" spans="2:10" s="24" customFormat="1">
      <c r="B114" s="25"/>
      <c r="C114" s="25"/>
      <c r="D114" s="25"/>
      <c r="E114" s="25"/>
      <c r="F114" s="25"/>
      <c r="G114" s="25"/>
      <c r="H114" s="25"/>
      <c r="I114" s="26"/>
      <c r="J114" s="10"/>
    </row>
    <row r="115" spans="2:10" s="24" customFormat="1">
      <c r="B115" s="25"/>
      <c r="C115" s="25"/>
      <c r="D115" s="25"/>
      <c r="E115" s="25"/>
      <c r="F115" s="25"/>
      <c r="G115" s="25"/>
      <c r="H115" s="25"/>
      <c r="I115" s="26"/>
      <c r="J115" s="10"/>
    </row>
    <row r="116" spans="2:10" s="24" customFormat="1">
      <c r="B116" s="25"/>
      <c r="C116" s="25"/>
      <c r="D116" s="25"/>
      <c r="E116" s="25"/>
      <c r="F116" s="25"/>
      <c r="G116" s="25"/>
      <c r="H116" s="25"/>
      <c r="I116" s="26"/>
      <c r="J116" s="10"/>
    </row>
    <row r="117" spans="2:10" s="24" customFormat="1">
      <c r="B117" s="25"/>
      <c r="C117" s="25"/>
      <c r="D117" s="25"/>
      <c r="E117" s="25"/>
      <c r="F117" s="25"/>
      <c r="G117" s="25"/>
      <c r="H117" s="25"/>
      <c r="I117" s="26"/>
      <c r="J117" s="10"/>
    </row>
    <row r="118" spans="2:10" s="24" customFormat="1">
      <c r="B118" s="25"/>
      <c r="C118" s="25"/>
      <c r="D118" s="25"/>
      <c r="E118" s="25"/>
      <c r="F118" s="25"/>
      <c r="G118" s="25"/>
      <c r="H118" s="25"/>
      <c r="I118" s="26"/>
      <c r="J118" s="10"/>
    </row>
    <row r="119" spans="2:10" s="24" customFormat="1">
      <c r="B119" s="25"/>
      <c r="C119" s="25"/>
      <c r="D119" s="25"/>
      <c r="E119" s="25"/>
      <c r="F119" s="25"/>
      <c r="G119" s="25"/>
      <c r="H119" s="25"/>
      <c r="I119" s="26"/>
      <c r="J119" s="10"/>
    </row>
    <row r="120" spans="2:10" s="24" customFormat="1">
      <c r="B120" s="25"/>
      <c r="C120" s="25"/>
      <c r="D120" s="25"/>
      <c r="E120" s="25"/>
      <c r="F120" s="25"/>
      <c r="G120" s="25"/>
      <c r="H120" s="25"/>
      <c r="I120" s="26"/>
      <c r="J120" s="10"/>
    </row>
    <row r="121" spans="2:10" s="24" customFormat="1">
      <c r="B121" s="25"/>
      <c r="C121" s="25"/>
      <c r="D121" s="25"/>
      <c r="E121" s="25"/>
      <c r="F121" s="25"/>
      <c r="G121" s="25"/>
      <c r="H121" s="25"/>
      <c r="I121" s="26"/>
      <c r="J121" s="10"/>
    </row>
    <row r="122" spans="2:10" s="24" customFormat="1">
      <c r="B122" s="25"/>
      <c r="C122" s="25"/>
      <c r="D122" s="25"/>
      <c r="E122" s="25"/>
      <c r="F122" s="25"/>
      <c r="G122" s="25"/>
      <c r="H122" s="25"/>
      <c r="I122" s="26"/>
      <c r="J122" s="10"/>
    </row>
    <row r="123" spans="2:10" s="24" customFormat="1">
      <c r="B123" s="25"/>
      <c r="C123" s="25"/>
      <c r="D123" s="25"/>
      <c r="E123" s="25"/>
      <c r="F123" s="25"/>
      <c r="G123" s="25"/>
      <c r="H123" s="25"/>
      <c r="I123" s="26"/>
      <c r="J123" s="10"/>
    </row>
    <row r="124" spans="2:10" s="24" customFormat="1">
      <c r="B124" s="25"/>
      <c r="C124" s="25"/>
      <c r="D124" s="25"/>
      <c r="E124" s="25"/>
      <c r="F124" s="25"/>
      <c r="G124" s="25"/>
      <c r="H124" s="25"/>
      <c r="I124" s="26"/>
      <c r="J124" s="10"/>
    </row>
    <row r="125" spans="2:10" s="24" customFormat="1">
      <c r="B125" s="25"/>
      <c r="C125" s="25"/>
      <c r="D125" s="25"/>
      <c r="E125" s="25"/>
      <c r="F125" s="25"/>
      <c r="G125" s="25"/>
      <c r="H125" s="25"/>
      <c r="I125" s="26"/>
      <c r="J125" s="10"/>
    </row>
    <row r="126" spans="2:10" s="24" customFormat="1">
      <c r="B126" s="25"/>
      <c r="C126" s="25"/>
      <c r="D126" s="25"/>
      <c r="E126" s="25"/>
      <c r="F126" s="25"/>
      <c r="G126" s="25"/>
      <c r="H126" s="25"/>
      <c r="I126" s="26"/>
      <c r="J126" s="10"/>
    </row>
    <row r="127" spans="2:10" s="24" customFormat="1">
      <c r="B127" s="25"/>
      <c r="C127" s="25"/>
      <c r="D127" s="25"/>
      <c r="E127" s="25"/>
      <c r="F127" s="25"/>
      <c r="G127" s="25"/>
      <c r="H127" s="25"/>
      <c r="I127" s="26"/>
      <c r="J127" s="10"/>
    </row>
    <row r="128" spans="2:10" s="24" customFormat="1">
      <c r="B128" s="25"/>
      <c r="C128" s="25"/>
      <c r="D128" s="25"/>
      <c r="E128" s="25"/>
      <c r="F128" s="25"/>
      <c r="G128" s="25"/>
      <c r="H128" s="25"/>
      <c r="I128" s="26"/>
      <c r="J128" s="10"/>
    </row>
    <row r="129" spans="2:10" s="24" customFormat="1">
      <c r="B129" s="25"/>
      <c r="C129" s="25"/>
      <c r="D129" s="25"/>
      <c r="E129" s="25"/>
      <c r="F129" s="25"/>
      <c r="G129" s="25"/>
      <c r="H129" s="25"/>
      <c r="I129" s="26"/>
      <c r="J129" s="10"/>
    </row>
    <row r="130" spans="2:10" s="24" customFormat="1">
      <c r="B130" s="25"/>
      <c r="C130" s="25"/>
      <c r="D130" s="25"/>
      <c r="E130" s="25"/>
      <c r="F130" s="25"/>
      <c r="G130" s="25"/>
      <c r="H130" s="25"/>
      <c r="I130" s="26"/>
      <c r="J130" s="10"/>
    </row>
    <row r="131" spans="2:10" s="24" customFormat="1">
      <c r="B131" s="25"/>
      <c r="C131" s="25"/>
      <c r="D131" s="25"/>
      <c r="E131" s="25"/>
      <c r="F131" s="25"/>
      <c r="G131" s="25"/>
      <c r="H131" s="25"/>
      <c r="I131" s="26"/>
      <c r="J131" s="10"/>
    </row>
    <row r="132" spans="2:10" s="24" customFormat="1">
      <c r="B132" s="25"/>
      <c r="C132" s="25"/>
      <c r="D132" s="25"/>
      <c r="E132" s="25"/>
      <c r="F132" s="25"/>
      <c r="G132" s="25"/>
      <c r="H132" s="25"/>
      <c r="I132" s="26"/>
      <c r="J132" s="10"/>
    </row>
    <row r="133" spans="2:10" s="24" customFormat="1">
      <c r="B133" s="25"/>
      <c r="C133" s="25"/>
      <c r="D133" s="25"/>
      <c r="E133" s="25"/>
      <c r="F133" s="25"/>
      <c r="G133" s="25"/>
      <c r="H133" s="25"/>
      <c r="I133" s="26"/>
      <c r="J133" s="10"/>
    </row>
    <row r="134" spans="2:10" s="24" customFormat="1">
      <c r="B134" s="25"/>
      <c r="C134" s="25"/>
      <c r="D134" s="25"/>
      <c r="E134" s="25"/>
      <c r="F134" s="25"/>
      <c r="G134" s="25"/>
      <c r="H134" s="25"/>
      <c r="I134" s="26"/>
      <c r="J134" s="10"/>
    </row>
    <row r="135" spans="2:10" s="24" customFormat="1">
      <c r="B135" s="25"/>
      <c r="C135" s="25"/>
      <c r="D135" s="25"/>
      <c r="E135" s="25"/>
      <c r="F135" s="25"/>
      <c r="G135" s="25"/>
      <c r="H135" s="25"/>
      <c r="I135" s="26"/>
      <c r="J135" s="10"/>
    </row>
    <row r="136" spans="2:10" s="24" customFormat="1">
      <c r="B136" s="25"/>
      <c r="C136" s="25"/>
      <c r="D136" s="25"/>
      <c r="E136" s="25"/>
      <c r="F136" s="25"/>
      <c r="G136" s="25"/>
      <c r="H136" s="25"/>
      <c r="I136" s="26"/>
      <c r="J136" s="10"/>
    </row>
    <row r="137" spans="2:10" s="24" customFormat="1">
      <c r="B137" s="25"/>
      <c r="C137" s="25"/>
      <c r="D137" s="25"/>
      <c r="E137" s="25"/>
      <c r="F137" s="25"/>
      <c r="G137" s="25"/>
      <c r="H137" s="25"/>
      <c r="I137" s="26"/>
      <c r="J137" s="10"/>
    </row>
    <row r="138" spans="2:10" s="24" customFormat="1">
      <c r="B138" s="25"/>
      <c r="C138" s="25"/>
      <c r="D138" s="25"/>
      <c r="E138" s="25"/>
      <c r="F138" s="25"/>
      <c r="G138" s="25"/>
      <c r="H138" s="25"/>
      <c r="I138" s="26"/>
      <c r="J138" s="10"/>
    </row>
    <row r="139" spans="2:10" s="24" customFormat="1">
      <c r="B139" s="25"/>
      <c r="C139" s="25"/>
      <c r="D139" s="25"/>
      <c r="E139" s="25"/>
      <c r="F139" s="25"/>
      <c r="G139" s="25"/>
      <c r="H139" s="25"/>
      <c r="I139" s="26"/>
      <c r="J139" s="10"/>
    </row>
    <row r="140" spans="2:10" s="24" customFormat="1">
      <c r="B140" s="25"/>
      <c r="C140" s="25"/>
      <c r="D140" s="25"/>
      <c r="E140" s="25"/>
      <c r="F140" s="25"/>
      <c r="G140" s="25"/>
      <c r="H140" s="25"/>
      <c r="I140" s="26"/>
      <c r="J140" s="10"/>
    </row>
    <row r="141" spans="2:10" s="24" customFormat="1">
      <c r="B141" s="25"/>
      <c r="C141" s="25"/>
      <c r="D141" s="25"/>
      <c r="E141" s="25"/>
      <c r="F141" s="25"/>
      <c r="G141" s="25"/>
      <c r="H141" s="25"/>
      <c r="I141" s="26"/>
      <c r="J141" s="10"/>
    </row>
    <row r="142" spans="2:10" s="24" customFormat="1">
      <c r="B142" s="25"/>
      <c r="C142" s="25"/>
      <c r="D142" s="25"/>
      <c r="E142" s="25"/>
      <c r="F142" s="25"/>
      <c r="G142" s="25"/>
      <c r="H142" s="25"/>
      <c r="I142" s="26"/>
      <c r="J142" s="10"/>
    </row>
    <row r="143" spans="2:10" s="24" customFormat="1">
      <c r="B143" s="25"/>
      <c r="C143" s="25"/>
      <c r="D143" s="25"/>
      <c r="E143" s="25"/>
      <c r="F143" s="25"/>
      <c r="G143" s="25"/>
      <c r="H143" s="25"/>
      <c r="I143" s="26"/>
      <c r="J143" s="10"/>
    </row>
    <row r="144" spans="2:10" s="24" customFormat="1">
      <c r="B144" s="25"/>
      <c r="C144" s="25"/>
      <c r="D144" s="25"/>
      <c r="E144" s="25"/>
      <c r="F144" s="25"/>
      <c r="G144" s="25"/>
      <c r="H144" s="25"/>
      <c r="I144" s="26"/>
      <c r="J144" s="10"/>
    </row>
    <row r="145" spans="2:10" s="24" customFormat="1">
      <c r="B145" s="25"/>
      <c r="C145" s="25"/>
      <c r="D145" s="25"/>
      <c r="E145" s="25"/>
      <c r="F145" s="25"/>
      <c r="G145" s="25"/>
      <c r="H145" s="25"/>
      <c r="I145" s="26"/>
      <c r="J145" s="10"/>
    </row>
    <row r="146" spans="2:10" s="24" customFormat="1">
      <c r="B146" s="25"/>
      <c r="C146" s="25"/>
      <c r="D146" s="25"/>
      <c r="E146" s="25"/>
      <c r="F146" s="25"/>
      <c r="G146" s="25"/>
      <c r="H146" s="25"/>
      <c r="I146" s="26"/>
      <c r="J146" s="10"/>
    </row>
    <row r="147" spans="2:10" s="24" customFormat="1">
      <c r="B147" s="25"/>
      <c r="C147" s="25"/>
      <c r="D147" s="25"/>
      <c r="E147" s="25"/>
      <c r="F147" s="25"/>
      <c r="G147" s="25"/>
      <c r="H147" s="25"/>
      <c r="I147" s="26"/>
      <c r="J147" s="10"/>
    </row>
    <row r="148" spans="2:10" s="24" customFormat="1">
      <c r="B148" s="25"/>
      <c r="C148" s="25"/>
      <c r="D148" s="25"/>
      <c r="E148" s="25"/>
      <c r="F148" s="25"/>
      <c r="G148" s="25"/>
      <c r="H148" s="25"/>
      <c r="I148" s="26"/>
      <c r="J148" s="10"/>
    </row>
    <row r="149" spans="2:10" s="24" customFormat="1">
      <c r="B149" s="25"/>
      <c r="C149" s="25"/>
      <c r="D149" s="25"/>
      <c r="E149" s="25"/>
      <c r="F149" s="25"/>
      <c r="G149" s="25"/>
      <c r="H149" s="25"/>
      <c r="I149" s="26"/>
      <c r="J149" s="10"/>
    </row>
    <row r="150" spans="2:10" s="24" customFormat="1">
      <c r="B150" s="25"/>
      <c r="C150" s="25"/>
      <c r="D150" s="25"/>
      <c r="E150" s="25"/>
      <c r="F150" s="25"/>
      <c r="G150" s="25"/>
      <c r="H150" s="25"/>
      <c r="I150" s="26"/>
      <c r="J150" s="10"/>
    </row>
    <row r="151" spans="2:10" s="24" customFormat="1">
      <c r="B151" s="25"/>
      <c r="C151" s="25"/>
      <c r="D151" s="25"/>
      <c r="E151" s="25"/>
      <c r="F151" s="25"/>
      <c r="G151" s="25"/>
      <c r="H151" s="25"/>
      <c r="I151" s="26"/>
      <c r="J151" s="10"/>
    </row>
    <row r="152" spans="2:10" s="24" customFormat="1">
      <c r="B152" s="25"/>
      <c r="C152" s="25"/>
      <c r="D152" s="25"/>
      <c r="E152" s="25"/>
      <c r="F152" s="25"/>
      <c r="G152" s="25"/>
      <c r="H152" s="25"/>
      <c r="I152" s="26"/>
      <c r="J152" s="10"/>
    </row>
    <row r="153" spans="2:10" s="24" customFormat="1">
      <c r="B153" s="25"/>
      <c r="C153" s="25"/>
      <c r="D153" s="25"/>
      <c r="E153" s="25"/>
      <c r="F153" s="25"/>
      <c r="G153" s="25"/>
      <c r="H153" s="25"/>
      <c r="I153" s="26"/>
      <c r="J153" s="10"/>
    </row>
    <row r="154" spans="2:10" s="24" customFormat="1">
      <c r="B154" s="25"/>
      <c r="C154" s="25"/>
      <c r="D154" s="25"/>
      <c r="E154" s="25"/>
      <c r="F154" s="25"/>
      <c r="G154" s="25"/>
      <c r="H154" s="25"/>
      <c r="I154" s="26"/>
      <c r="J154" s="10"/>
    </row>
    <row r="155" spans="2:10" s="24" customFormat="1">
      <c r="B155" s="25"/>
      <c r="C155" s="25"/>
      <c r="D155" s="25"/>
      <c r="E155" s="25"/>
      <c r="F155" s="25"/>
      <c r="G155" s="25"/>
      <c r="H155" s="25"/>
      <c r="I155" s="26"/>
      <c r="J155" s="10"/>
    </row>
    <row r="156" spans="2:10" s="24" customFormat="1">
      <c r="B156" s="25"/>
      <c r="C156" s="25"/>
      <c r="D156" s="25"/>
      <c r="E156" s="25"/>
      <c r="F156" s="25"/>
      <c r="G156" s="25"/>
      <c r="H156" s="25"/>
      <c r="I156" s="26"/>
      <c r="J156" s="10"/>
    </row>
    <row r="157" spans="2:10" s="24" customFormat="1">
      <c r="B157" s="25"/>
      <c r="C157" s="25"/>
      <c r="D157" s="25"/>
      <c r="E157" s="25"/>
      <c r="F157" s="25"/>
      <c r="G157" s="25"/>
      <c r="H157" s="25"/>
      <c r="I157" s="26"/>
      <c r="J157" s="10"/>
    </row>
    <row r="158" spans="2:10" s="24" customFormat="1">
      <c r="B158" s="25"/>
      <c r="C158" s="25"/>
      <c r="D158" s="25"/>
      <c r="E158" s="25"/>
      <c r="F158" s="25"/>
      <c r="G158" s="25"/>
      <c r="H158" s="25"/>
      <c r="I158" s="26"/>
      <c r="J158" s="10"/>
    </row>
    <row r="159" spans="2:10" s="24" customFormat="1">
      <c r="B159" s="25"/>
      <c r="C159" s="25"/>
      <c r="D159" s="25"/>
      <c r="E159" s="25"/>
      <c r="F159" s="25"/>
      <c r="G159" s="25"/>
      <c r="H159" s="25"/>
      <c r="I159" s="26"/>
      <c r="J159" s="10"/>
    </row>
    <row r="160" spans="2:10" s="24" customFormat="1">
      <c r="B160" s="25"/>
      <c r="C160" s="25"/>
      <c r="D160" s="25"/>
      <c r="E160" s="25"/>
      <c r="F160" s="25"/>
      <c r="G160" s="25"/>
      <c r="H160" s="25"/>
      <c r="I160" s="26"/>
      <c r="J160" s="10"/>
    </row>
    <row r="161" spans="2:10" s="24" customFormat="1">
      <c r="B161" s="25"/>
      <c r="C161" s="25"/>
      <c r="D161" s="25"/>
      <c r="E161" s="25"/>
      <c r="F161" s="25"/>
      <c r="G161" s="25"/>
      <c r="H161" s="25"/>
      <c r="I161" s="26"/>
      <c r="J161" s="10"/>
    </row>
    <row r="162" spans="2:10" s="24" customFormat="1">
      <c r="B162" s="25"/>
      <c r="C162" s="25"/>
      <c r="D162" s="25"/>
      <c r="E162" s="25"/>
      <c r="F162" s="25"/>
      <c r="G162" s="25"/>
      <c r="H162" s="25"/>
      <c r="I162" s="26"/>
      <c r="J162" s="10"/>
    </row>
    <row r="163" spans="2:10" s="24" customFormat="1">
      <c r="B163" s="25"/>
      <c r="C163" s="25"/>
      <c r="D163" s="25"/>
      <c r="E163" s="25"/>
      <c r="F163" s="25"/>
      <c r="G163" s="25"/>
      <c r="H163" s="25"/>
      <c r="I163" s="26"/>
      <c r="J163" s="10"/>
    </row>
    <row r="164" spans="2:10" s="24" customFormat="1">
      <c r="B164" s="25"/>
      <c r="C164" s="25"/>
      <c r="D164" s="25"/>
      <c r="E164" s="25"/>
      <c r="F164" s="25"/>
      <c r="G164" s="25"/>
      <c r="H164" s="25"/>
      <c r="I164" s="26"/>
      <c r="J164" s="10"/>
    </row>
    <row r="165" spans="2:10" s="24" customFormat="1">
      <c r="B165" s="25"/>
      <c r="C165" s="25"/>
      <c r="D165" s="25"/>
      <c r="E165" s="25"/>
      <c r="F165" s="25"/>
      <c r="G165" s="25"/>
      <c r="H165" s="25"/>
      <c r="I165" s="26"/>
      <c r="J165" s="10"/>
    </row>
    <row r="166" spans="2:10" s="24" customFormat="1">
      <c r="B166" s="25"/>
      <c r="C166" s="25"/>
      <c r="D166" s="25"/>
      <c r="E166" s="25"/>
      <c r="F166" s="25"/>
      <c r="G166" s="25"/>
      <c r="H166" s="25"/>
      <c r="I166" s="26"/>
      <c r="J166" s="10"/>
    </row>
    <row r="167" spans="2:10" s="24" customFormat="1">
      <c r="B167" s="25"/>
      <c r="C167" s="25"/>
      <c r="D167" s="25"/>
      <c r="E167" s="25"/>
      <c r="F167" s="25"/>
      <c r="G167" s="25"/>
      <c r="H167" s="25"/>
      <c r="I167" s="26"/>
      <c r="J167" s="10"/>
    </row>
    <row r="168" spans="2:10" s="24" customFormat="1">
      <c r="B168" s="25"/>
      <c r="C168" s="25"/>
      <c r="D168" s="25"/>
      <c r="E168" s="25"/>
      <c r="F168" s="25"/>
      <c r="G168" s="25"/>
      <c r="H168" s="25"/>
      <c r="I168" s="26"/>
      <c r="J168" s="10"/>
    </row>
    <row r="169" spans="2:10" s="24" customFormat="1">
      <c r="B169" s="25"/>
      <c r="C169" s="25"/>
      <c r="D169" s="25"/>
      <c r="E169" s="25"/>
      <c r="F169" s="25"/>
      <c r="G169" s="25"/>
      <c r="H169" s="25"/>
      <c r="I169" s="26"/>
      <c r="J169" s="10"/>
    </row>
    <row r="170" spans="2:10" s="24" customFormat="1">
      <c r="B170" s="25"/>
      <c r="C170" s="25"/>
      <c r="D170" s="25"/>
      <c r="E170" s="25"/>
      <c r="F170" s="25"/>
      <c r="G170" s="25"/>
      <c r="H170" s="25"/>
      <c r="I170" s="26"/>
      <c r="J170" s="10"/>
    </row>
    <row r="171" spans="2:10" s="24" customFormat="1">
      <c r="B171" s="25"/>
      <c r="C171" s="25"/>
      <c r="D171" s="25"/>
      <c r="E171" s="25"/>
      <c r="F171" s="25"/>
      <c r="G171" s="25"/>
      <c r="H171" s="25"/>
      <c r="I171" s="26"/>
      <c r="J171" s="10"/>
    </row>
    <row r="172" spans="2:10" s="24" customFormat="1">
      <c r="B172" s="25"/>
      <c r="C172" s="25"/>
      <c r="D172" s="25"/>
      <c r="E172" s="25"/>
      <c r="F172" s="25"/>
      <c r="G172" s="25"/>
      <c r="H172" s="25"/>
      <c r="I172" s="26"/>
      <c r="J172" s="10"/>
    </row>
    <row r="173" spans="2:10" s="24" customFormat="1">
      <c r="B173" s="25"/>
      <c r="C173" s="25"/>
      <c r="D173" s="25"/>
      <c r="E173" s="25"/>
      <c r="F173" s="25"/>
      <c r="G173" s="25"/>
      <c r="H173" s="25"/>
      <c r="I173" s="26"/>
      <c r="J173" s="10"/>
    </row>
    <row r="174" spans="2:10" s="24" customFormat="1">
      <c r="B174" s="25"/>
      <c r="C174" s="25"/>
      <c r="D174" s="25"/>
      <c r="E174" s="25"/>
      <c r="F174" s="25"/>
      <c r="G174" s="25"/>
      <c r="H174" s="25"/>
      <c r="I174" s="26"/>
      <c r="J174" s="10"/>
    </row>
    <row r="175" spans="2:10" s="24" customFormat="1">
      <c r="B175" s="25"/>
      <c r="C175" s="25"/>
      <c r="D175" s="25"/>
      <c r="E175" s="25"/>
      <c r="F175" s="25"/>
      <c r="G175" s="25"/>
      <c r="H175" s="25"/>
      <c r="I175" s="26"/>
      <c r="J175" s="10"/>
    </row>
    <row r="176" spans="2:10" s="24" customFormat="1">
      <c r="B176" s="25"/>
      <c r="C176" s="25"/>
      <c r="D176" s="25"/>
      <c r="E176" s="25"/>
      <c r="F176" s="25"/>
      <c r="G176" s="25"/>
      <c r="H176" s="25"/>
      <c r="I176" s="26"/>
      <c r="J176" s="10"/>
    </row>
    <row r="177" spans="2:10" s="24" customFormat="1">
      <c r="B177" s="25"/>
      <c r="C177" s="25"/>
      <c r="D177" s="25"/>
      <c r="E177" s="25"/>
      <c r="F177" s="25"/>
      <c r="G177" s="25"/>
      <c r="H177" s="25"/>
      <c r="I177" s="26"/>
      <c r="J177" s="10"/>
    </row>
    <row r="178" spans="2:10" s="24" customFormat="1">
      <c r="B178" s="25"/>
      <c r="C178" s="25"/>
      <c r="D178" s="25"/>
      <c r="E178" s="25"/>
      <c r="F178" s="25"/>
      <c r="G178" s="25"/>
      <c r="H178" s="25"/>
      <c r="I178" s="26"/>
      <c r="J178" s="10"/>
    </row>
    <row r="179" spans="2:10" s="24" customFormat="1">
      <c r="B179" s="25"/>
      <c r="C179" s="25"/>
      <c r="D179" s="25"/>
      <c r="E179" s="25"/>
      <c r="F179" s="25"/>
      <c r="G179" s="25"/>
      <c r="H179" s="25"/>
      <c r="I179" s="26"/>
      <c r="J179" s="10"/>
    </row>
    <row r="180" spans="2:10" s="24" customFormat="1">
      <c r="B180" s="25"/>
      <c r="C180" s="25"/>
      <c r="D180" s="25"/>
      <c r="E180" s="25"/>
      <c r="F180" s="25"/>
      <c r="G180" s="25"/>
      <c r="H180" s="25"/>
      <c r="I180" s="26"/>
      <c r="J180" s="10"/>
    </row>
    <row r="181" spans="2:10" s="24" customFormat="1">
      <c r="B181" s="25"/>
      <c r="C181" s="25"/>
      <c r="D181" s="25"/>
      <c r="E181" s="25"/>
      <c r="F181" s="25"/>
      <c r="G181" s="25"/>
      <c r="H181" s="25"/>
      <c r="I181" s="26"/>
      <c r="J181" s="10"/>
    </row>
    <row r="182" spans="2:10" s="24" customFormat="1">
      <c r="B182" s="25"/>
      <c r="C182" s="25"/>
      <c r="D182" s="25"/>
      <c r="E182" s="25"/>
      <c r="F182" s="25"/>
      <c r="G182" s="25"/>
      <c r="H182" s="25"/>
      <c r="I182" s="26"/>
      <c r="J182" s="10"/>
    </row>
    <row r="183" spans="2:10" s="24" customFormat="1">
      <c r="B183" s="25"/>
      <c r="C183" s="25"/>
      <c r="D183" s="25"/>
      <c r="E183" s="25"/>
      <c r="F183" s="25"/>
      <c r="G183" s="25"/>
      <c r="H183" s="25"/>
      <c r="I183" s="26"/>
      <c r="J183" s="10"/>
    </row>
    <row r="184" spans="2:10" s="24" customFormat="1">
      <c r="B184" s="25"/>
      <c r="C184" s="25"/>
      <c r="D184" s="25"/>
      <c r="E184" s="25"/>
      <c r="F184" s="25"/>
      <c r="G184" s="25"/>
      <c r="H184" s="25"/>
      <c r="I184" s="26"/>
      <c r="J184" s="10"/>
    </row>
    <row r="185" spans="2:10" s="24" customFormat="1">
      <c r="B185" s="25"/>
      <c r="C185" s="25"/>
      <c r="D185" s="25"/>
      <c r="E185" s="25"/>
      <c r="F185" s="25"/>
      <c r="G185" s="25"/>
      <c r="H185" s="25"/>
      <c r="I185" s="26"/>
      <c r="J185" s="10"/>
    </row>
    <row r="186" spans="2:10" s="24" customFormat="1">
      <c r="B186" s="25"/>
      <c r="C186" s="25"/>
      <c r="D186" s="25"/>
      <c r="E186" s="25"/>
      <c r="F186" s="25"/>
      <c r="G186" s="25"/>
      <c r="H186" s="25"/>
      <c r="I186" s="26"/>
      <c r="J186" s="10"/>
    </row>
    <row r="187" spans="2:10" s="24" customFormat="1">
      <c r="B187" s="25"/>
      <c r="C187" s="25"/>
      <c r="D187" s="25"/>
      <c r="E187" s="25"/>
      <c r="F187" s="25"/>
      <c r="G187" s="25"/>
      <c r="H187" s="25"/>
      <c r="I187" s="26"/>
      <c r="J187" s="10"/>
    </row>
    <row r="188" spans="2:10" s="24" customFormat="1">
      <c r="B188" s="25"/>
      <c r="C188" s="25"/>
      <c r="D188" s="25"/>
      <c r="E188" s="25"/>
      <c r="F188" s="25"/>
      <c r="G188" s="25"/>
      <c r="H188" s="25"/>
      <c r="I188" s="26"/>
      <c r="J188" s="10"/>
    </row>
    <row r="189" spans="2:10" s="24" customFormat="1">
      <c r="B189" s="25"/>
      <c r="C189" s="25"/>
      <c r="D189" s="25"/>
      <c r="E189" s="25"/>
      <c r="F189" s="25"/>
      <c r="G189" s="25"/>
      <c r="H189" s="25"/>
      <c r="I189" s="26"/>
      <c r="J189" s="10"/>
    </row>
    <row r="190" spans="2:10" s="24" customFormat="1">
      <c r="B190" s="25"/>
      <c r="C190" s="25"/>
      <c r="D190" s="25"/>
      <c r="E190" s="25"/>
      <c r="F190" s="25"/>
      <c r="G190" s="25"/>
      <c r="H190" s="25"/>
      <c r="I190" s="26"/>
      <c r="J190" s="10"/>
    </row>
    <row r="191" spans="2:10" s="24" customFormat="1">
      <c r="B191" s="25"/>
      <c r="C191" s="25"/>
      <c r="D191" s="25"/>
      <c r="E191" s="25"/>
      <c r="F191" s="25"/>
      <c r="G191" s="25"/>
      <c r="H191" s="25"/>
      <c r="I191" s="26"/>
      <c r="J191" s="10"/>
    </row>
    <row r="192" spans="2:10" s="24" customFormat="1">
      <c r="B192" s="25"/>
      <c r="C192" s="25"/>
      <c r="D192" s="25"/>
      <c r="E192" s="25"/>
      <c r="F192" s="25"/>
      <c r="G192" s="25"/>
      <c r="H192" s="25"/>
      <c r="I192" s="26"/>
      <c r="J192" s="10"/>
    </row>
    <row r="193" spans="2:10" s="24" customFormat="1">
      <c r="B193" s="25"/>
      <c r="C193" s="25"/>
      <c r="D193" s="25"/>
      <c r="E193" s="25"/>
      <c r="F193" s="25"/>
      <c r="G193" s="25"/>
      <c r="H193" s="25"/>
      <c r="I193" s="26"/>
      <c r="J193" s="10"/>
    </row>
    <row r="194" spans="2:10" s="24" customFormat="1">
      <c r="B194" s="25"/>
      <c r="C194" s="25"/>
      <c r="D194" s="25"/>
      <c r="E194" s="25"/>
      <c r="F194" s="25"/>
      <c r="G194" s="25"/>
      <c r="H194" s="25"/>
      <c r="I194" s="26"/>
      <c r="J194" s="10"/>
    </row>
    <row r="195" spans="2:10" s="24" customFormat="1">
      <c r="B195" s="25"/>
      <c r="C195" s="25"/>
      <c r="D195" s="25"/>
      <c r="E195" s="25"/>
      <c r="F195" s="25"/>
      <c r="G195" s="25"/>
      <c r="H195" s="25"/>
      <c r="I195" s="26"/>
      <c r="J195" s="10"/>
    </row>
    <row r="196" spans="2:10" s="24" customFormat="1">
      <c r="B196" s="25"/>
      <c r="C196" s="25"/>
      <c r="D196" s="25"/>
      <c r="E196" s="25"/>
      <c r="F196" s="25"/>
      <c r="G196" s="25"/>
      <c r="H196" s="25"/>
      <c r="I196" s="26"/>
      <c r="J196" s="10"/>
    </row>
    <row r="197" spans="2:10" s="24" customFormat="1">
      <c r="B197" s="25"/>
      <c r="C197" s="25"/>
      <c r="D197" s="25"/>
      <c r="E197" s="25"/>
      <c r="F197" s="25"/>
      <c r="G197" s="25"/>
      <c r="H197" s="25"/>
      <c r="I197" s="26"/>
      <c r="J197" s="10"/>
    </row>
    <row r="198" spans="2:10" s="24" customFormat="1">
      <c r="B198" s="25"/>
      <c r="C198" s="25"/>
      <c r="D198" s="25"/>
      <c r="E198" s="25"/>
      <c r="F198" s="25"/>
      <c r="G198" s="25"/>
      <c r="H198" s="25"/>
      <c r="I198" s="26"/>
      <c r="J198" s="10"/>
    </row>
    <row r="199" spans="2:10" s="24" customFormat="1">
      <c r="B199" s="25"/>
      <c r="C199" s="25"/>
      <c r="D199" s="25"/>
      <c r="E199" s="25"/>
      <c r="F199" s="25"/>
      <c r="G199" s="25"/>
      <c r="H199" s="25"/>
      <c r="I199" s="26"/>
      <c r="J199" s="10"/>
    </row>
    <row r="200" spans="2:10" s="24" customFormat="1">
      <c r="B200" s="25"/>
      <c r="C200" s="25"/>
      <c r="D200" s="25"/>
      <c r="E200" s="25"/>
      <c r="F200" s="25"/>
      <c r="G200" s="25"/>
      <c r="H200" s="25"/>
      <c r="I200" s="26"/>
      <c r="J200" s="10"/>
    </row>
    <row r="201" spans="2:10" s="24" customFormat="1">
      <c r="B201" s="25"/>
      <c r="C201" s="25"/>
      <c r="D201" s="25"/>
      <c r="E201" s="25"/>
      <c r="F201" s="25"/>
      <c r="G201" s="25"/>
      <c r="H201" s="25"/>
      <c r="I201" s="26"/>
      <c r="J201" s="10"/>
    </row>
    <row r="202" spans="2:10" s="24" customFormat="1">
      <c r="B202" s="25"/>
      <c r="C202" s="25"/>
      <c r="D202" s="25"/>
      <c r="E202" s="25"/>
      <c r="F202" s="25"/>
      <c r="G202" s="25"/>
      <c r="H202" s="25"/>
      <c r="I202" s="26"/>
      <c r="J202" s="10"/>
    </row>
    <row r="203" spans="2:10" s="24" customFormat="1">
      <c r="B203" s="25"/>
      <c r="C203" s="25"/>
      <c r="D203" s="25"/>
      <c r="E203" s="25"/>
      <c r="F203" s="25"/>
      <c r="G203" s="25"/>
      <c r="H203" s="25"/>
      <c r="I203" s="26"/>
      <c r="J203" s="10"/>
    </row>
    <row r="204" spans="2:10" s="24" customFormat="1">
      <c r="B204" s="25"/>
      <c r="C204" s="25"/>
      <c r="D204" s="25"/>
      <c r="E204" s="25"/>
      <c r="F204" s="25"/>
      <c r="G204" s="25"/>
      <c r="H204" s="25"/>
      <c r="I204" s="26"/>
      <c r="J204" s="10"/>
    </row>
    <row r="205" spans="2:10" s="24" customFormat="1">
      <c r="B205" s="25"/>
      <c r="C205" s="25"/>
      <c r="D205" s="25"/>
      <c r="E205" s="25"/>
      <c r="F205" s="25"/>
      <c r="G205" s="25"/>
      <c r="H205" s="25"/>
      <c r="I205" s="26"/>
      <c r="J205" s="10"/>
    </row>
    <row r="206" spans="2:10" s="24" customFormat="1">
      <c r="B206" s="25"/>
      <c r="C206" s="25"/>
      <c r="D206" s="25"/>
      <c r="E206" s="25"/>
      <c r="F206" s="25"/>
      <c r="G206" s="25"/>
      <c r="H206" s="25"/>
      <c r="I206" s="26"/>
      <c r="J206" s="10"/>
    </row>
    <row r="207" spans="2:10" s="24" customFormat="1">
      <c r="B207" s="25"/>
      <c r="C207" s="25"/>
      <c r="D207" s="25"/>
      <c r="E207" s="25"/>
      <c r="F207" s="25"/>
      <c r="G207" s="25"/>
      <c r="H207" s="25"/>
      <c r="I207" s="26"/>
      <c r="J207" s="10"/>
    </row>
    <row r="208" spans="2:10" s="24" customFormat="1">
      <c r="B208" s="25"/>
      <c r="C208" s="25"/>
      <c r="D208" s="25"/>
      <c r="E208" s="25"/>
      <c r="F208" s="25"/>
      <c r="G208" s="25"/>
      <c r="H208" s="25"/>
      <c r="I208" s="26"/>
      <c r="J208" s="10"/>
    </row>
    <row r="209" spans="2:10" s="24" customFormat="1">
      <c r="B209" s="25"/>
      <c r="C209" s="25"/>
      <c r="D209" s="25"/>
      <c r="E209" s="25"/>
      <c r="F209" s="25"/>
      <c r="G209" s="25"/>
      <c r="H209" s="25"/>
      <c r="I209" s="26"/>
      <c r="J209" s="10"/>
    </row>
    <row r="210" spans="2:10" s="24" customFormat="1">
      <c r="B210" s="25"/>
      <c r="C210" s="25"/>
      <c r="D210" s="25"/>
      <c r="E210" s="25"/>
      <c r="F210" s="25"/>
      <c r="G210" s="25"/>
      <c r="H210" s="25"/>
      <c r="I210" s="26"/>
      <c r="J210" s="10"/>
    </row>
    <row r="211" spans="2:10" s="24" customFormat="1">
      <c r="B211" s="25"/>
      <c r="C211" s="25"/>
      <c r="D211" s="25"/>
      <c r="E211" s="25"/>
      <c r="F211" s="25"/>
      <c r="G211" s="25"/>
      <c r="H211" s="25"/>
      <c r="I211" s="26"/>
      <c r="J211" s="10"/>
    </row>
    <row r="212" spans="2:10" s="24" customFormat="1">
      <c r="B212" s="25"/>
      <c r="C212" s="25"/>
      <c r="D212" s="25"/>
      <c r="E212" s="25"/>
      <c r="F212" s="25"/>
      <c r="G212" s="25"/>
      <c r="H212" s="25"/>
      <c r="I212" s="26"/>
      <c r="J212" s="10"/>
    </row>
    <row r="213" spans="2:10" s="24" customFormat="1">
      <c r="B213" s="25"/>
      <c r="C213" s="25"/>
      <c r="D213" s="25"/>
      <c r="E213" s="25"/>
      <c r="F213" s="25"/>
      <c r="G213" s="25"/>
      <c r="H213" s="25"/>
      <c r="I213" s="26"/>
      <c r="J213" s="10"/>
    </row>
    <row r="214" spans="2:10" s="24" customFormat="1">
      <c r="B214" s="25"/>
      <c r="C214" s="25"/>
      <c r="D214" s="25"/>
      <c r="E214" s="25"/>
      <c r="F214" s="25"/>
      <c r="G214" s="25"/>
      <c r="H214" s="25"/>
      <c r="I214" s="26"/>
      <c r="J214" s="10"/>
    </row>
    <row r="215" spans="2:10" s="24" customFormat="1">
      <c r="B215" s="25"/>
      <c r="C215" s="25"/>
      <c r="D215" s="25"/>
      <c r="E215" s="25"/>
      <c r="F215" s="25"/>
      <c r="G215" s="25"/>
      <c r="H215" s="25"/>
      <c r="I215" s="26"/>
      <c r="J215" s="10"/>
    </row>
    <row r="216" spans="2:10" s="24" customFormat="1">
      <c r="B216" s="25"/>
      <c r="C216" s="25"/>
      <c r="D216" s="25"/>
      <c r="E216" s="25"/>
      <c r="F216" s="25"/>
      <c r="G216" s="25"/>
      <c r="H216" s="25"/>
      <c r="I216" s="26"/>
      <c r="J216" s="10"/>
    </row>
    <row r="217" spans="2:10" s="24" customFormat="1">
      <c r="B217" s="25"/>
      <c r="C217" s="25"/>
      <c r="D217" s="25"/>
      <c r="E217" s="25"/>
      <c r="F217" s="25"/>
      <c r="G217" s="25"/>
      <c r="H217" s="25"/>
      <c r="I217" s="26"/>
      <c r="J217" s="10"/>
    </row>
    <row r="218" spans="2:10" s="24" customFormat="1">
      <c r="B218" s="25"/>
      <c r="C218" s="25"/>
      <c r="D218" s="25"/>
      <c r="E218" s="25"/>
      <c r="F218" s="25"/>
      <c r="G218" s="25"/>
      <c r="H218" s="25"/>
      <c r="I218" s="26"/>
      <c r="J218" s="10"/>
    </row>
    <row r="219" spans="2:10" s="24" customFormat="1">
      <c r="B219" s="25"/>
      <c r="C219" s="25"/>
      <c r="D219" s="25"/>
      <c r="E219" s="25"/>
      <c r="F219" s="25"/>
      <c r="G219" s="25"/>
      <c r="H219" s="25"/>
      <c r="I219" s="26"/>
      <c r="J219" s="10"/>
    </row>
    <row r="220" spans="2:10" s="24" customFormat="1">
      <c r="B220" s="25"/>
      <c r="C220" s="25"/>
      <c r="D220" s="25"/>
      <c r="E220" s="25"/>
      <c r="F220" s="25"/>
      <c r="G220" s="25"/>
      <c r="H220" s="25"/>
      <c r="I220" s="26"/>
      <c r="J220" s="10"/>
    </row>
    <row r="221" spans="2:10" s="24" customFormat="1">
      <c r="B221" s="25"/>
      <c r="C221" s="25"/>
      <c r="D221" s="25"/>
      <c r="E221" s="25"/>
      <c r="F221" s="25"/>
      <c r="G221" s="25"/>
      <c r="H221" s="25"/>
      <c r="I221" s="26"/>
      <c r="J221" s="10"/>
    </row>
    <row r="222" spans="2:10" s="24" customFormat="1">
      <c r="B222" s="25"/>
      <c r="C222" s="25"/>
      <c r="D222" s="25"/>
      <c r="E222" s="25"/>
      <c r="F222" s="25"/>
      <c r="G222" s="25"/>
      <c r="H222" s="25"/>
      <c r="I222" s="26"/>
      <c r="J222" s="10"/>
    </row>
    <row r="223" spans="2:10" s="24" customFormat="1">
      <c r="B223" s="25"/>
      <c r="C223" s="25"/>
      <c r="D223" s="25"/>
      <c r="E223" s="25"/>
      <c r="F223" s="25"/>
      <c r="G223" s="25"/>
      <c r="H223" s="25"/>
      <c r="I223" s="26"/>
      <c r="J223" s="10"/>
    </row>
    <row r="224" spans="2:10" s="24" customFormat="1">
      <c r="B224" s="25"/>
      <c r="C224" s="25"/>
      <c r="D224" s="25"/>
      <c r="E224" s="25"/>
      <c r="F224" s="25"/>
      <c r="G224" s="25"/>
      <c r="H224" s="25"/>
      <c r="I224" s="26"/>
      <c r="J224" s="10"/>
    </row>
    <row r="225" spans="2:10" s="24" customFormat="1">
      <c r="B225" s="25"/>
      <c r="C225" s="25"/>
      <c r="D225" s="25"/>
      <c r="E225" s="25"/>
      <c r="F225" s="25"/>
      <c r="G225" s="25"/>
      <c r="H225" s="25"/>
      <c r="I225" s="26"/>
      <c r="J225" s="10"/>
    </row>
    <row r="226" spans="2:10" s="24" customFormat="1">
      <c r="B226" s="25"/>
      <c r="C226" s="25"/>
      <c r="D226" s="25"/>
      <c r="E226" s="25"/>
      <c r="F226" s="25"/>
      <c r="G226" s="25"/>
      <c r="H226" s="25"/>
      <c r="I226" s="26"/>
      <c r="J226" s="10"/>
    </row>
    <row r="227" spans="2:10" s="24" customFormat="1">
      <c r="B227" s="25"/>
      <c r="C227" s="25"/>
      <c r="D227" s="25"/>
      <c r="E227" s="25"/>
      <c r="F227" s="25"/>
      <c r="G227" s="25"/>
      <c r="H227" s="25"/>
      <c r="I227" s="26"/>
      <c r="J227" s="10"/>
    </row>
    <row r="228" spans="2:10" s="24" customFormat="1">
      <c r="B228" s="25"/>
      <c r="C228" s="25"/>
      <c r="D228" s="25"/>
      <c r="E228" s="25"/>
      <c r="F228" s="25"/>
      <c r="G228" s="25"/>
      <c r="H228" s="25"/>
      <c r="I228" s="26"/>
      <c r="J228" s="10"/>
    </row>
    <row r="229" spans="2:10" s="24" customFormat="1">
      <c r="B229" s="25"/>
      <c r="C229" s="25"/>
      <c r="D229" s="25"/>
      <c r="E229" s="25"/>
      <c r="F229" s="25"/>
      <c r="G229" s="25"/>
      <c r="H229" s="25"/>
      <c r="I229" s="26"/>
      <c r="J229" s="10"/>
    </row>
    <row r="230" spans="2:10" s="24" customFormat="1">
      <c r="B230" s="25"/>
      <c r="C230" s="25"/>
      <c r="D230" s="25"/>
      <c r="E230" s="25"/>
      <c r="F230" s="25"/>
      <c r="G230" s="25"/>
      <c r="H230" s="25"/>
      <c r="I230" s="26"/>
      <c r="J230" s="10"/>
    </row>
    <row r="231" spans="2:10" s="24" customFormat="1">
      <c r="B231" s="25"/>
      <c r="C231" s="25"/>
      <c r="D231" s="25"/>
      <c r="E231" s="25"/>
      <c r="F231" s="25"/>
      <c r="G231" s="25"/>
      <c r="H231" s="25"/>
      <c r="I231" s="26"/>
      <c r="J231" s="10"/>
    </row>
    <row r="232" spans="2:10" s="24" customFormat="1">
      <c r="B232" s="25"/>
      <c r="C232" s="25"/>
      <c r="D232" s="25"/>
      <c r="E232" s="25"/>
      <c r="F232" s="25"/>
      <c r="G232" s="25"/>
      <c r="H232" s="25"/>
      <c r="I232" s="26"/>
      <c r="J232" s="10"/>
    </row>
    <row r="233" spans="2:10" s="24" customFormat="1">
      <c r="B233" s="25"/>
      <c r="C233" s="25"/>
      <c r="D233" s="25"/>
      <c r="E233" s="25"/>
      <c r="F233" s="25"/>
      <c r="G233" s="25"/>
      <c r="H233" s="25"/>
      <c r="I233" s="26"/>
      <c r="J233" s="10"/>
    </row>
    <row r="234" spans="2:10" s="24" customFormat="1">
      <c r="B234" s="25"/>
      <c r="C234" s="25"/>
      <c r="D234" s="25"/>
      <c r="E234" s="25"/>
      <c r="F234" s="25"/>
      <c r="G234" s="25"/>
      <c r="H234" s="25"/>
      <c r="I234" s="26"/>
      <c r="J234" s="10"/>
    </row>
    <row r="235" spans="2:10" s="24" customFormat="1">
      <c r="B235" s="25"/>
      <c r="C235" s="25"/>
      <c r="D235" s="25"/>
      <c r="E235" s="25"/>
      <c r="F235" s="25"/>
      <c r="G235" s="25"/>
      <c r="H235" s="25"/>
      <c r="I235" s="26"/>
      <c r="J235" s="10"/>
    </row>
    <row r="236" spans="2:10" s="24" customFormat="1">
      <c r="B236" s="25"/>
      <c r="C236" s="25"/>
      <c r="D236" s="25"/>
      <c r="E236" s="25"/>
      <c r="F236" s="25"/>
      <c r="G236" s="25"/>
      <c r="H236" s="25"/>
      <c r="I236" s="26"/>
      <c r="J236" s="10"/>
    </row>
    <row r="237" spans="2:10" s="24" customFormat="1">
      <c r="B237" s="25"/>
      <c r="C237" s="25"/>
      <c r="D237" s="25"/>
      <c r="E237" s="25"/>
      <c r="F237" s="25"/>
      <c r="G237" s="25"/>
      <c r="H237" s="25"/>
      <c r="I237" s="26"/>
      <c r="J237" s="10"/>
    </row>
    <row r="238" spans="2:10" s="24" customFormat="1">
      <c r="B238" s="25"/>
      <c r="C238" s="25"/>
      <c r="D238" s="25"/>
      <c r="E238" s="25"/>
      <c r="F238" s="25"/>
      <c r="G238" s="25"/>
      <c r="H238" s="25"/>
      <c r="I238" s="26"/>
      <c r="J238" s="10"/>
    </row>
    <row r="239" spans="2:10" s="24" customFormat="1">
      <c r="B239" s="25"/>
      <c r="C239" s="25"/>
      <c r="D239" s="25"/>
      <c r="E239" s="25"/>
      <c r="F239" s="25"/>
      <c r="G239" s="25"/>
      <c r="H239" s="25"/>
      <c r="I239" s="26"/>
      <c r="J239" s="10"/>
    </row>
    <row r="240" spans="2:10" s="24" customFormat="1">
      <c r="B240" s="25"/>
      <c r="C240" s="25"/>
      <c r="D240" s="25"/>
      <c r="E240" s="25"/>
      <c r="F240" s="25"/>
      <c r="G240" s="25"/>
      <c r="H240" s="25"/>
      <c r="I240" s="26"/>
      <c r="J240" s="10"/>
    </row>
    <row r="241" spans="2:10" s="24" customFormat="1">
      <c r="B241" s="25"/>
      <c r="C241" s="25"/>
      <c r="D241" s="25"/>
      <c r="E241" s="25"/>
      <c r="F241" s="25"/>
      <c r="G241" s="25"/>
      <c r="H241" s="25"/>
      <c r="I241" s="26"/>
      <c r="J241" s="10"/>
    </row>
    <row r="242" spans="2:10" s="24" customFormat="1">
      <c r="B242" s="25"/>
      <c r="C242" s="25"/>
      <c r="D242" s="25"/>
      <c r="E242" s="25"/>
      <c r="F242" s="25"/>
      <c r="G242" s="25"/>
      <c r="H242" s="25"/>
      <c r="I242" s="26"/>
      <c r="J242" s="10"/>
    </row>
    <row r="243" spans="2:10" s="24" customFormat="1">
      <c r="B243" s="25"/>
      <c r="C243" s="25"/>
      <c r="D243" s="25"/>
      <c r="E243" s="25"/>
      <c r="F243" s="25"/>
      <c r="G243" s="25"/>
      <c r="H243" s="25"/>
      <c r="I243" s="26"/>
      <c r="J243" s="10"/>
    </row>
    <row r="244" spans="2:10" s="24" customFormat="1">
      <c r="B244" s="25"/>
      <c r="C244" s="25"/>
      <c r="D244" s="25"/>
      <c r="E244" s="25"/>
      <c r="F244" s="25"/>
      <c r="G244" s="25"/>
      <c r="H244" s="25"/>
      <c r="I244" s="26"/>
      <c r="J244" s="10"/>
    </row>
    <row r="245" spans="2:10" s="24" customFormat="1">
      <c r="B245" s="25"/>
      <c r="C245" s="25"/>
      <c r="D245" s="25"/>
      <c r="E245" s="25"/>
      <c r="F245" s="25"/>
      <c r="G245" s="25"/>
      <c r="H245" s="25"/>
      <c r="I245" s="26"/>
      <c r="J245" s="10"/>
    </row>
    <row r="246" spans="2:10" s="24" customFormat="1">
      <c r="B246" s="25"/>
      <c r="C246" s="25"/>
      <c r="D246" s="25"/>
      <c r="E246" s="25"/>
      <c r="F246" s="25"/>
      <c r="G246" s="25"/>
      <c r="H246" s="25"/>
      <c r="I246" s="26"/>
      <c r="J246" s="10"/>
    </row>
    <row r="247" spans="2:10" s="24" customFormat="1">
      <c r="B247" s="25"/>
      <c r="C247" s="25"/>
      <c r="D247" s="25"/>
      <c r="E247" s="25"/>
      <c r="F247" s="25"/>
      <c r="G247" s="25"/>
      <c r="H247" s="25"/>
      <c r="I247" s="26"/>
      <c r="J247" s="10"/>
    </row>
    <row r="248" spans="2:10" s="24" customFormat="1">
      <c r="B248" s="25"/>
      <c r="C248" s="25"/>
      <c r="D248" s="25"/>
      <c r="E248" s="25"/>
      <c r="F248" s="25"/>
      <c r="G248" s="25"/>
      <c r="H248" s="25"/>
      <c r="I248" s="26"/>
      <c r="J248" s="10"/>
    </row>
    <row r="249" spans="2:10" s="24" customFormat="1">
      <c r="B249" s="25"/>
      <c r="C249" s="25"/>
      <c r="D249" s="25"/>
      <c r="E249" s="25"/>
      <c r="F249" s="25"/>
      <c r="G249" s="25"/>
      <c r="H249" s="25"/>
      <c r="I249" s="26"/>
      <c r="J249" s="10"/>
    </row>
    <row r="250" spans="2:10" s="24" customFormat="1">
      <c r="B250" s="25"/>
      <c r="C250" s="25"/>
      <c r="D250" s="25"/>
      <c r="E250" s="25"/>
      <c r="F250" s="25"/>
      <c r="G250" s="25"/>
      <c r="H250" s="25"/>
      <c r="I250" s="26"/>
      <c r="J250" s="10"/>
    </row>
    <row r="251" spans="2:10" s="24" customFormat="1">
      <c r="B251" s="25"/>
      <c r="C251" s="25"/>
      <c r="D251" s="25"/>
      <c r="E251" s="25"/>
      <c r="F251" s="25"/>
      <c r="G251" s="25"/>
      <c r="H251" s="25"/>
      <c r="I251" s="26"/>
      <c r="J251" s="10"/>
    </row>
    <row r="252" spans="2:10" s="24" customFormat="1">
      <c r="B252" s="25"/>
      <c r="C252" s="25"/>
      <c r="D252" s="25"/>
      <c r="E252" s="25"/>
      <c r="F252" s="25"/>
      <c r="G252" s="25"/>
      <c r="H252" s="25"/>
      <c r="I252" s="26"/>
      <c r="J252" s="10"/>
    </row>
    <row r="253" spans="2:10" s="24" customFormat="1">
      <c r="B253" s="25"/>
      <c r="C253" s="25"/>
      <c r="D253" s="25"/>
      <c r="E253" s="25"/>
      <c r="F253" s="25"/>
      <c r="G253" s="25"/>
      <c r="H253" s="25"/>
      <c r="I253" s="26"/>
      <c r="J253" s="10"/>
    </row>
    <row r="254" spans="2:10" s="24" customFormat="1">
      <c r="B254" s="25"/>
      <c r="C254" s="25"/>
      <c r="D254" s="25"/>
      <c r="E254" s="25"/>
      <c r="F254" s="25"/>
      <c r="G254" s="25"/>
      <c r="H254" s="25"/>
      <c r="I254" s="26"/>
      <c r="J254" s="10"/>
    </row>
    <row r="255" spans="2:10" s="24" customFormat="1">
      <c r="B255" s="25"/>
      <c r="C255" s="25"/>
      <c r="D255" s="25"/>
      <c r="E255" s="25"/>
      <c r="F255" s="25"/>
      <c r="G255" s="25"/>
      <c r="H255" s="25"/>
      <c r="I255" s="26"/>
      <c r="J255" s="10"/>
    </row>
    <row r="256" spans="2:10" s="24" customFormat="1">
      <c r="B256" s="25"/>
      <c r="C256" s="25"/>
      <c r="D256" s="25"/>
      <c r="E256" s="25"/>
      <c r="F256" s="25"/>
      <c r="G256" s="25"/>
      <c r="H256" s="25"/>
      <c r="I256" s="26"/>
      <c r="J256" s="10"/>
    </row>
    <row r="257" spans="2:10" s="24" customFormat="1">
      <c r="B257" s="25"/>
      <c r="C257" s="25"/>
      <c r="D257" s="25"/>
      <c r="E257" s="25"/>
      <c r="F257" s="25"/>
      <c r="G257" s="25"/>
      <c r="H257" s="25"/>
      <c r="I257" s="26"/>
      <c r="J257" s="10"/>
    </row>
    <row r="258" spans="2:10" s="24" customFormat="1">
      <c r="B258" s="25"/>
      <c r="C258" s="25"/>
      <c r="D258" s="25"/>
      <c r="E258" s="25"/>
      <c r="F258" s="25"/>
      <c r="G258" s="25"/>
      <c r="H258" s="25"/>
      <c r="I258" s="26"/>
      <c r="J258" s="10"/>
    </row>
    <row r="259" spans="2:10" s="24" customFormat="1">
      <c r="B259" s="25"/>
      <c r="C259" s="25"/>
      <c r="D259" s="25"/>
      <c r="E259" s="25"/>
      <c r="F259" s="25"/>
      <c r="G259" s="25"/>
      <c r="H259" s="25"/>
      <c r="I259" s="26"/>
      <c r="J259" s="10"/>
    </row>
    <row r="260" spans="2:10" s="24" customFormat="1">
      <c r="B260" s="25"/>
      <c r="C260" s="25"/>
      <c r="D260" s="25"/>
      <c r="E260" s="25"/>
      <c r="F260" s="25"/>
      <c r="G260" s="25"/>
      <c r="H260" s="25"/>
      <c r="I260" s="26"/>
      <c r="J260" s="10"/>
    </row>
    <row r="261" spans="2:10" s="24" customFormat="1">
      <c r="B261" s="25"/>
      <c r="C261" s="25"/>
      <c r="D261" s="25"/>
      <c r="E261" s="25"/>
      <c r="F261" s="25"/>
      <c r="G261" s="25"/>
      <c r="H261" s="25"/>
      <c r="I261" s="26"/>
      <c r="J261" s="10"/>
    </row>
    <row r="262" spans="2:10" s="24" customFormat="1">
      <c r="B262" s="25"/>
      <c r="C262" s="25"/>
      <c r="D262" s="25"/>
      <c r="E262" s="25"/>
      <c r="F262" s="25"/>
      <c r="G262" s="25"/>
      <c r="H262" s="25"/>
      <c r="I262" s="26"/>
      <c r="J262" s="10"/>
    </row>
    <row r="263" spans="2:10" s="24" customFormat="1">
      <c r="B263" s="25"/>
      <c r="C263" s="25"/>
      <c r="D263" s="25"/>
      <c r="E263" s="25"/>
      <c r="F263" s="25"/>
      <c r="G263" s="25"/>
      <c r="H263" s="25"/>
      <c r="I263" s="26"/>
      <c r="J263" s="10"/>
    </row>
    <row r="264" spans="2:10" s="24" customFormat="1">
      <c r="B264" s="25"/>
      <c r="C264" s="25"/>
      <c r="D264" s="25"/>
      <c r="E264" s="25"/>
      <c r="F264" s="25"/>
      <c r="G264" s="25"/>
      <c r="H264" s="25"/>
      <c r="I264" s="26"/>
      <c r="J264" s="10"/>
    </row>
    <row r="265" spans="2:10" s="24" customFormat="1">
      <c r="B265" s="25"/>
      <c r="C265" s="25"/>
      <c r="D265" s="25"/>
      <c r="E265" s="25"/>
      <c r="F265" s="25"/>
      <c r="G265" s="25"/>
      <c r="H265" s="25"/>
      <c r="I265" s="26"/>
      <c r="J265" s="10"/>
    </row>
    <row r="266" spans="2:10" s="24" customFormat="1">
      <c r="B266" s="25"/>
      <c r="C266" s="25"/>
      <c r="D266" s="25"/>
      <c r="E266" s="25"/>
      <c r="F266" s="25"/>
      <c r="G266" s="25"/>
      <c r="H266" s="25"/>
      <c r="I266" s="26"/>
      <c r="J266" s="10"/>
    </row>
    <row r="267" spans="2:10" s="24" customFormat="1">
      <c r="B267" s="25"/>
      <c r="C267" s="25"/>
      <c r="D267" s="25"/>
      <c r="E267" s="25"/>
      <c r="F267" s="25"/>
      <c r="G267" s="25"/>
      <c r="H267" s="25"/>
      <c r="I267" s="26"/>
      <c r="J267" s="10"/>
    </row>
    <row r="268" spans="2:10" s="24" customFormat="1">
      <c r="B268" s="25"/>
      <c r="C268" s="25"/>
      <c r="D268" s="25"/>
      <c r="E268" s="25"/>
      <c r="F268" s="25"/>
      <c r="G268" s="25"/>
      <c r="H268" s="25"/>
      <c r="I268" s="26"/>
      <c r="J268" s="10"/>
    </row>
    <row r="269" spans="2:10" s="24" customFormat="1">
      <c r="B269" s="25"/>
      <c r="C269" s="25"/>
      <c r="D269" s="25"/>
      <c r="E269" s="25"/>
      <c r="F269" s="25"/>
      <c r="G269" s="25"/>
      <c r="H269" s="25"/>
      <c r="I269" s="26"/>
      <c r="J269" s="10"/>
    </row>
    <row r="270" spans="2:10" s="24" customFormat="1">
      <c r="B270" s="25"/>
      <c r="C270" s="25"/>
      <c r="D270" s="25"/>
      <c r="E270" s="25"/>
      <c r="F270" s="25"/>
      <c r="G270" s="25"/>
      <c r="H270" s="25"/>
      <c r="I270" s="26"/>
      <c r="J270" s="10"/>
    </row>
    <row r="271" spans="2:10" s="24" customFormat="1">
      <c r="B271" s="25"/>
      <c r="C271" s="25"/>
      <c r="D271" s="25"/>
      <c r="E271" s="25"/>
      <c r="F271" s="25"/>
      <c r="G271" s="25"/>
      <c r="H271" s="25"/>
      <c r="I271" s="26"/>
      <c r="J271" s="10"/>
    </row>
    <row r="272" spans="2:10" s="24" customFormat="1">
      <c r="B272" s="25"/>
      <c r="C272" s="25"/>
      <c r="D272" s="25"/>
      <c r="E272" s="25"/>
      <c r="F272" s="25"/>
      <c r="G272" s="25"/>
      <c r="H272" s="25"/>
      <c r="I272" s="26"/>
      <c r="J272" s="10"/>
    </row>
    <row r="273" spans="2:10" s="24" customFormat="1">
      <c r="B273" s="25"/>
      <c r="C273" s="25"/>
      <c r="D273" s="25"/>
      <c r="E273" s="25"/>
      <c r="F273" s="25"/>
      <c r="G273" s="25"/>
      <c r="H273" s="25"/>
      <c r="I273" s="26"/>
      <c r="J273" s="10"/>
    </row>
    <row r="274" spans="2:10" s="24" customFormat="1">
      <c r="B274" s="25"/>
      <c r="C274" s="25"/>
      <c r="D274" s="25"/>
      <c r="E274" s="25"/>
      <c r="F274" s="25"/>
      <c r="G274" s="25"/>
      <c r="H274" s="25"/>
      <c r="I274" s="26"/>
      <c r="J274" s="10"/>
    </row>
    <row r="275" spans="2:10" s="24" customFormat="1">
      <c r="B275" s="25"/>
      <c r="C275" s="25"/>
      <c r="D275" s="25"/>
      <c r="E275" s="25"/>
      <c r="F275" s="25"/>
      <c r="G275" s="25"/>
      <c r="H275" s="25"/>
      <c r="I275" s="26"/>
      <c r="J275" s="10"/>
    </row>
    <row r="276" spans="2:10" s="24" customFormat="1">
      <c r="B276" s="25"/>
      <c r="C276" s="25"/>
      <c r="D276" s="25"/>
      <c r="E276" s="25"/>
      <c r="F276" s="25"/>
      <c r="G276" s="25"/>
      <c r="H276" s="25"/>
      <c r="I276" s="26"/>
      <c r="J276" s="10"/>
    </row>
    <row r="277" spans="2:10" s="24" customFormat="1">
      <c r="B277" s="25"/>
      <c r="C277" s="25"/>
      <c r="D277" s="25"/>
      <c r="E277" s="25"/>
      <c r="F277" s="25"/>
      <c r="G277" s="25"/>
      <c r="H277" s="25"/>
      <c r="I277" s="26"/>
      <c r="J277" s="10"/>
    </row>
    <row r="278" spans="2:10" s="24" customFormat="1">
      <c r="B278" s="25"/>
      <c r="C278" s="25"/>
      <c r="D278" s="25"/>
      <c r="E278" s="25"/>
      <c r="F278" s="25"/>
      <c r="G278" s="25"/>
      <c r="H278" s="25"/>
      <c r="I278" s="26"/>
      <c r="J278" s="10"/>
    </row>
    <row r="279" spans="2:10" s="24" customFormat="1">
      <c r="B279" s="25"/>
      <c r="C279" s="25"/>
      <c r="D279" s="25"/>
      <c r="E279" s="25"/>
      <c r="F279" s="25"/>
      <c r="G279" s="25"/>
      <c r="H279" s="25"/>
      <c r="I279" s="26"/>
      <c r="J279" s="10"/>
    </row>
    <row r="280" spans="2:10" s="24" customFormat="1">
      <c r="B280" s="25"/>
      <c r="C280" s="25"/>
      <c r="D280" s="25"/>
      <c r="E280" s="25"/>
      <c r="F280" s="25"/>
      <c r="G280" s="25"/>
      <c r="H280" s="25"/>
      <c r="I280" s="26"/>
      <c r="J280" s="10"/>
    </row>
    <row r="281" spans="2:10" s="24" customFormat="1">
      <c r="B281" s="25"/>
      <c r="C281" s="25"/>
      <c r="D281" s="25"/>
      <c r="E281" s="25"/>
      <c r="F281" s="25"/>
      <c r="G281" s="25"/>
      <c r="H281" s="25"/>
      <c r="I281" s="26"/>
      <c r="J281" s="10"/>
    </row>
    <row r="282" spans="2:10" s="24" customFormat="1">
      <c r="B282" s="25"/>
      <c r="C282" s="25"/>
      <c r="D282" s="25"/>
      <c r="E282" s="25"/>
      <c r="F282" s="25"/>
      <c r="G282" s="25"/>
      <c r="H282" s="25"/>
      <c r="I282" s="26"/>
      <c r="J282" s="10"/>
    </row>
    <row r="283" spans="2:10" s="24" customFormat="1">
      <c r="B283" s="25"/>
      <c r="C283" s="25"/>
      <c r="D283" s="25"/>
      <c r="E283" s="25"/>
      <c r="F283" s="25"/>
      <c r="G283" s="25"/>
      <c r="H283" s="25"/>
      <c r="I283" s="26"/>
      <c r="J283" s="10"/>
    </row>
    <row r="284" spans="2:10" s="24" customFormat="1">
      <c r="B284" s="25"/>
      <c r="C284" s="25"/>
      <c r="D284" s="25"/>
      <c r="E284" s="25"/>
      <c r="F284" s="25"/>
      <c r="G284" s="25"/>
      <c r="H284" s="25"/>
      <c r="I284" s="26"/>
      <c r="J284" s="10"/>
    </row>
    <row r="285" spans="2:10" s="24" customFormat="1">
      <c r="B285" s="25"/>
      <c r="C285" s="25"/>
      <c r="D285" s="25"/>
      <c r="E285" s="25"/>
      <c r="F285" s="25"/>
      <c r="G285" s="25"/>
      <c r="H285" s="25"/>
      <c r="I285" s="26"/>
      <c r="J285" s="10"/>
    </row>
    <row r="286" spans="2:10" s="24" customFormat="1">
      <c r="B286" s="25"/>
      <c r="C286" s="25"/>
      <c r="D286" s="25"/>
      <c r="E286" s="25"/>
      <c r="F286" s="25"/>
      <c r="G286" s="25"/>
      <c r="H286" s="25"/>
      <c r="I286" s="26"/>
      <c r="J286" s="10"/>
    </row>
    <row r="287" spans="2:10" s="24" customFormat="1">
      <c r="B287" s="25"/>
      <c r="C287" s="25"/>
      <c r="D287" s="25"/>
      <c r="E287" s="25"/>
      <c r="F287" s="25"/>
      <c r="G287" s="25"/>
      <c r="H287" s="25"/>
      <c r="I287" s="26"/>
      <c r="J287" s="10"/>
    </row>
    <row r="288" spans="2:10" s="24" customFormat="1">
      <c r="B288" s="25"/>
      <c r="C288" s="25"/>
      <c r="D288" s="25"/>
      <c r="E288" s="25"/>
      <c r="F288" s="25"/>
      <c r="G288" s="25"/>
      <c r="H288" s="25"/>
      <c r="I288" s="26"/>
      <c r="J288" s="10"/>
    </row>
    <row r="289" spans="2:10" s="24" customFormat="1">
      <c r="B289" s="25"/>
      <c r="C289" s="25"/>
      <c r="D289" s="25"/>
      <c r="E289" s="25"/>
      <c r="F289" s="25"/>
      <c r="G289" s="25"/>
      <c r="H289" s="25"/>
      <c r="I289" s="26"/>
      <c r="J289" s="10"/>
    </row>
    <row r="290" spans="2:10" s="24" customFormat="1">
      <c r="B290" s="25"/>
      <c r="C290" s="25"/>
      <c r="D290" s="25"/>
      <c r="E290" s="25"/>
      <c r="F290" s="25"/>
      <c r="G290" s="25"/>
      <c r="H290" s="25"/>
      <c r="I290" s="26"/>
      <c r="J290" s="10"/>
    </row>
    <row r="291" spans="2:10" s="24" customFormat="1">
      <c r="B291" s="25"/>
      <c r="C291" s="25"/>
      <c r="D291" s="25"/>
      <c r="E291" s="25"/>
      <c r="F291" s="25"/>
      <c r="G291" s="25"/>
      <c r="H291" s="25"/>
      <c r="I291" s="26"/>
      <c r="J291" s="10"/>
    </row>
    <row r="292" spans="2:10" s="24" customFormat="1">
      <c r="B292" s="25"/>
      <c r="C292" s="25"/>
      <c r="D292" s="25"/>
      <c r="E292" s="25"/>
      <c r="F292" s="25"/>
      <c r="G292" s="25"/>
      <c r="H292" s="25"/>
      <c r="I292" s="26"/>
      <c r="J292" s="10"/>
    </row>
    <row r="293" spans="2:10" s="24" customFormat="1">
      <c r="B293" s="25"/>
      <c r="C293" s="25"/>
      <c r="D293" s="25"/>
      <c r="E293" s="25"/>
      <c r="F293" s="25"/>
      <c r="G293" s="25"/>
      <c r="H293" s="25"/>
      <c r="I293" s="26"/>
      <c r="J293" s="10"/>
    </row>
    <row r="294" spans="2:10" s="24" customFormat="1">
      <c r="B294" s="25"/>
      <c r="C294" s="25"/>
      <c r="D294" s="25"/>
      <c r="E294" s="25"/>
      <c r="F294" s="25"/>
      <c r="G294" s="25"/>
      <c r="H294" s="25"/>
      <c r="I294" s="26"/>
      <c r="J294" s="10"/>
    </row>
    <row r="295" spans="2:10" s="24" customFormat="1">
      <c r="B295" s="25"/>
      <c r="C295" s="25"/>
      <c r="D295" s="25"/>
      <c r="E295" s="25"/>
      <c r="F295" s="25"/>
      <c r="G295" s="25"/>
      <c r="H295" s="25"/>
      <c r="I295" s="26"/>
      <c r="J295" s="10"/>
    </row>
    <row r="296" spans="2:10" s="24" customFormat="1">
      <c r="B296" s="25"/>
      <c r="C296" s="25"/>
      <c r="D296" s="25"/>
      <c r="E296" s="25"/>
      <c r="F296" s="25"/>
      <c r="G296" s="25"/>
      <c r="H296" s="25"/>
      <c r="I296" s="26"/>
      <c r="J296" s="10"/>
    </row>
    <row r="297" spans="2:10" s="24" customFormat="1">
      <c r="B297" s="25"/>
      <c r="C297" s="25"/>
      <c r="D297" s="25"/>
      <c r="E297" s="25"/>
      <c r="F297" s="25"/>
      <c r="G297" s="25"/>
      <c r="H297" s="25"/>
      <c r="I297" s="26"/>
      <c r="J297" s="10"/>
    </row>
    <row r="298" spans="2:10" s="24" customFormat="1">
      <c r="B298" s="25"/>
      <c r="C298" s="25"/>
      <c r="D298" s="25"/>
      <c r="E298" s="25"/>
      <c r="F298" s="25"/>
      <c r="G298" s="25"/>
      <c r="H298" s="25"/>
      <c r="I298" s="26"/>
      <c r="J298" s="10"/>
    </row>
    <row r="299" spans="2:10" s="24" customFormat="1">
      <c r="B299" s="25"/>
      <c r="C299" s="25"/>
      <c r="D299" s="25"/>
      <c r="E299" s="25"/>
      <c r="F299" s="25"/>
      <c r="G299" s="25"/>
      <c r="H299" s="25"/>
      <c r="I299" s="26"/>
      <c r="J299" s="10"/>
    </row>
    <row r="300" spans="2:10" s="24" customFormat="1">
      <c r="B300" s="25"/>
      <c r="C300" s="25"/>
      <c r="D300" s="25"/>
      <c r="E300" s="25"/>
      <c r="F300" s="25"/>
      <c r="G300" s="25"/>
      <c r="H300" s="25"/>
      <c r="I300" s="26"/>
      <c r="J300" s="10"/>
    </row>
    <row r="301" spans="2:10" s="24" customFormat="1">
      <c r="B301" s="25"/>
      <c r="C301" s="25"/>
      <c r="D301" s="25"/>
      <c r="E301" s="25"/>
      <c r="F301" s="25"/>
      <c r="G301" s="25"/>
      <c r="H301" s="25"/>
      <c r="I301" s="26"/>
      <c r="J301" s="10"/>
    </row>
    <row r="302" spans="2:10" s="24" customFormat="1">
      <c r="B302" s="25"/>
      <c r="C302" s="25"/>
      <c r="D302" s="25"/>
      <c r="E302" s="25"/>
      <c r="F302" s="25"/>
      <c r="G302" s="25"/>
      <c r="H302" s="25"/>
      <c r="I302" s="26"/>
      <c r="J302" s="10"/>
    </row>
    <row r="303" spans="2:10" s="24" customFormat="1">
      <c r="B303" s="25"/>
      <c r="C303" s="25"/>
      <c r="D303" s="25"/>
      <c r="E303" s="25"/>
      <c r="F303" s="25"/>
      <c r="G303" s="25"/>
      <c r="H303" s="25"/>
      <c r="I303" s="26"/>
      <c r="J303" s="10"/>
    </row>
    <row r="304" spans="2:10" s="24" customFormat="1">
      <c r="B304" s="25"/>
      <c r="C304" s="25"/>
      <c r="D304" s="25"/>
      <c r="E304" s="25"/>
      <c r="F304" s="25"/>
      <c r="G304" s="25"/>
      <c r="H304" s="25"/>
      <c r="I304" s="26"/>
      <c r="J304" s="10"/>
    </row>
    <row r="305" spans="2:10" s="24" customFormat="1">
      <c r="B305" s="25"/>
      <c r="C305" s="25"/>
      <c r="D305" s="25"/>
      <c r="E305" s="25"/>
      <c r="F305" s="25"/>
      <c r="G305" s="25"/>
      <c r="H305" s="25"/>
      <c r="I305" s="26"/>
      <c r="J305" s="10"/>
    </row>
    <row r="306" spans="2:10" s="24" customFormat="1">
      <c r="B306" s="25"/>
      <c r="C306" s="25"/>
      <c r="D306" s="25"/>
      <c r="E306" s="25"/>
      <c r="F306" s="25"/>
      <c r="G306" s="25"/>
      <c r="H306" s="25"/>
      <c r="I306" s="26"/>
      <c r="J306" s="10"/>
    </row>
    <row r="307" spans="2:10" s="24" customFormat="1">
      <c r="B307" s="25"/>
      <c r="C307" s="25"/>
      <c r="D307" s="25"/>
      <c r="E307" s="25"/>
      <c r="F307" s="25"/>
      <c r="G307" s="25"/>
      <c r="H307" s="25"/>
      <c r="I307" s="26"/>
      <c r="J307" s="10"/>
    </row>
    <row r="308" spans="2:10" s="24" customFormat="1">
      <c r="B308" s="25"/>
      <c r="C308" s="25"/>
      <c r="D308" s="25"/>
      <c r="E308" s="25"/>
      <c r="F308" s="25"/>
      <c r="G308" s="25"/>
      <c r="H308" s="25"/>
      <c r="I308" s="26"/>
      <c r="J308" s="10"/>
    </row>
    <row r="309" spans="2:10" s="24" customFormat="1">
      <c r="B309" s="25"/>
      <c r="C309" s="25"/>
      <c r="D309" s="25"/>
      <c r="E309" s="25"/>
      <c r="F309" s="25"/>
      <c r="G309" s="25"/>
      <c r="H309" s="25"/>
      <c r="I309" s="26"/>
      <c r="J309" s="10"/>
    </row>
    <row r="310" spans="2:10" s="24" customFormat="1">
      <c r="B310" s="25"/>
      <c r="C310" s="25"/>
      <c r="D310" s="25"/>
      <c r="E310" s="25"/>
      <c r="F310" s="25"/>
      <c r="G310" s="25"/>
      <c r="H310" s="25"/>
      <c r="I310" s="26"/>
      <c r="J310" s="10"/>
    </row>
    <row r="311" spans="2:10" s="24" customFormat="1">
      <c r="B311" s="25"/>
      <c r="C311" s="25"/>
      <c r="D311" s="25"/>
      <c r="E311" s="25"/>
      <c r="F311" s="25"/>
      <c r="G311" s="25"/>
      <c r="H311" s="25"/>
      <c r="I311" s="26"/>
      <c r="J311" s="10"/>
    </row>
    <row r="312" spans="2:10" s="24" customFormat="1">
      <c r="B312" s="25"/>
      <c r="C312" s="25"/>
      <c r="D312" s="25"/>
      <c r="E312" s="25"/>
      <c r="F312" s="25"/>
      <c r="G312" s="25"/>
      <c r="H312" s="25"/>
      <c r="I312" s="26"/>
      <c r="J312" s="10"/>
    </row>
    <row r="313" spans="2:10" s="24" customFormat="1">
      <c r="B313" s="25"/>
      <c r="C313" s="25"/>
      <c r="D313" s="25"/>
      <c r="E313" s="25"/>
      <c r="F313" s="25"/>
      <c r="G313" s="25"/>
      <c r="H313" s="25"/>
      <c r="I313" s="26"/>
      <c r="J313" s="10"/>
    </row>
    <row r="314" spans="2:10" s="24" customFormat="1">
      <c r="B314" s="25"/>
      <c r="C314" s="25"/>
      <c r="D314" s="25"/>
      <c r="E314" s="25"/>
      <c r="F314" s="25"/>
      <c r="G314" s="25"/>
      <c r="H314" s="25"/>
      <c r="I314" s="26"/>
      <c r="J314" s="10"/>
    </row>
    <row r="315" spans="2:10" s="24" customFormat="1">
      <c r="B315" s="25"/>
      <c r="C315" s="25"/>
      <c r="D315" s="25"/>
      <c r="E315" s="25"/>
      <c r="F315" s="25"/>
      <c r="G315" s="25"/>
      <c r="H315" s="25"/>
      <c r="I315" s="26"/>
      <c r="J315" s="10"/>
    </row>
    <row r="316" spans="2:10" s="24" customFormat="1">
      <c r="B316" s="25"/>
      <c r="C316" s="25"/>
      <c r="D316" s="25"/>
      <c r="E316" s="25"/>
      <c r="F316" s="25"/>
      <c r="G316" s="25"/>
      <c r="H316" s="25"/>
      <c r="I316" s="26"/>
      <c r="J316" s="10"/>
    </row>
    <row r="317" spans="2:10" s="24" customFormat="1">
      <c r="B317" s="25"/>
      <c r="C317" s="25"/>
      <c r="D317" s="25"/>
      <c r="E317" s="25"/>
      <c r="F317" s="25"/>
      <c r="G317" s="25"/>
      <c r="H317" s="25"/>
      <c r="I317" s="26"/>
      <c r="J317" s="10"/>
    </row>
    <row r="318" spans="2:10" s="24" customFormat="1">
      <c r="B318" s="25"/>
      <c r="C318" s="25"/>
      <c r="D318" s="25"/>
      <c r="E318" s="25"/>
      <c r="F318" s="25"/>
      <c r="G318" s="25"/>
      <c r="H318" s="25"/>
      <c r="I318" s="26"/>
      <c r="J318" s="10"/>
    </row>
    <row r="319" spans="2:10" s="24" customFormat="1">
      <c r="B319" s="25"/>
      <c r="C319" s="25"/>
      <c r="D319" s="25"/>
      <c r="E319" s="25"/>
      <c r="F319" s="25"/>
      <c r="G319" s="25"/>
      <c r="H319" s="25"/>
      <c r="I319" s="26"/>
      <c r="J319" s="10"/>
    </row>
    <row r="320" spans="2:10" s="24" customFormat="1">
      <c r="B320" s="25"/>
      <c r="C320" s="25"/>
      <c r="D320" s="25"/>
      <c r="E320" s="25"/>
      <c r="F320" s="25"/>
      <c r="G320" s="25"/>
      <c r="H320" s="25"/>
      <c r="I320" s="26"/>
      <c r="J320" s="10"/>
    </row>
    <row r="321" spans="2:10" s="24" customFormat="1">
      <c r="B321" s="25"/>
      <c r="C321" s="25"/>
      <c r="D321" s="25"/>
      <c r="E321" s="25"/>
      <c r="F321" s="25"/>
      <c r="G321" s="25"/>
      <c r="H321" s="25"/>
      <c r="I321" s="26"/>
      <c r="J321" s="10"/>
    </row>
    <row r="322" spans="2:10" s="24" customFormat="1">
      <c r="B322" s="25"/>
      <c r="C322" s="25"/>
      <c r="D322" s="25"/>
      <c r="E322" s="25"/>
      <c r="F322" s="25"/>
      <c r="G322" s="25"/>
      <c r="H322" s="25"/>
      <c r="I322" s="26"/>
      <c r="J322" s="10"/>
    </row>
    <row r="323" spans="2:10" s="24" customFormat="1">
      <c r="B323" s="25"/>
      <c r="C323" s="25"/>
      <c r="D323" s="25"/>
      <c r="E323" s="25"/>
      <c r="F323" s="25"/>
      <c r="G323" s="25"/>
      <c r="H323" s="25"/>
      <c r="I323" s="26"/>
      <c r="J323" s="10"/>
    </row>
    <row r="324" spans="2:10" s="24" customFormat="1">
      <c r="B324" s="25"/>
      <c r="C324" s="25"/>
      <c r="D324" s="25"/>
      <c r="E324" s="25"/>
      <c r="F324" s="25"/>
      <c r="G324" s="25"/>
      <c r="H324" s="25"/>
      <c r="I324" s="26"/>
      <c r="J324" s="10"/>
    </row>
    <row r="325" spans="2:10" s="24" customFormat="1">
      <c r="B325" s="25"/>
      <c r="C325" s="25"/>
      <c r="D325" s="25"/>
      <c r="E325" s="25"/>
      <c r="F325" s="25"/>
      <c r="G325" s="25"/>
      <c r="H325" s="25"/>
      <c r="I325" s="26"/>
      <c r="J325" s="10"/>
    </row>
    <row r="326" spans="2:10" s="24" customFormat="1">
      <c r="B326" s="25"/>
      <c r="C326" s="25"/>
      <c r="D326" s="25"/>
      <c r="E326" s="25"/>
      <c r="F326" s="25"/>
      <c r="G326" s="25"/>
      <c r="H326" s="25"/>
      <c r="I326" s="26"/>
      <c r="J326" s="10"/>
    </row>
    <row r="327" spans="2:10" s="24" customFormat="1">
      <c r="B327" s="25"/>
      <c r="C327" s="25"/>
      <c r="D327" s="25"/>
      <c r="E327" s="25"/>
      <c r="F327" s="25"/>
      <c r="G327" s="25"/>
      <c r="H327" s="25"/>
      <c r="I327" s="26"/>
      <c r="J327" s="10"/>
    </row>
    <row r="328" spans="2:10" s="24" customFormat="1">
      <c r="B328" s="25"/>
      <c r="C328" s="25"/>
      <c r="D328" s="25"/>
      <c r="E328" s="25"/>
      <c r="F328" s="25"/>
      <c r="G328" s="25"/>
      <c r="H328" s="25"/>
      <c r="I328" s="26"/>
      <c r="J328" s="10"/>
    </row>
    <row r="329" spans="2:10" s="24" customFormat="1">
      <c r="B329" s="25"/>
      <c r="C329" s="25"/>
      <c r="D329" s="25"/>
      <c r="E329" s="25"/>
      <c r="F329" s="25"/>
      <c r="G329" s="25"/>
      <c r="H329" s="25"/>
      <c r="I329" s="26"/>
      <c r="J329" s="10"/>
    </row>
    <row r="330" spans="2:10" s="24" customFormat="1">
      <c r="B330" s="25"/>
      <c r="C330" s="25"/>
      <c r="D330" s="25"/>
      <c r="E330" s="25"/>
      <c r="F330" s="25"/>
      <c r="G330" s="25"/>
      <c r="H330" s="25"/>
      <c r="I330" s="26"/>
      <c r="J330" s="10"/>
    </row>
    <row r="331" spans="2:10" s="24" customFormat="1">
      <c r="B331" s="25"/>
      <c r="C331" s="25"/>
      <c r="D331" s="25"/>
      <c r="E331" s="25"/>
      <c r="F331" s="25"/>
      <c r="G331" s="25"/>
      <c r="H331" s="25"/>
      <c r="I331" s="26"/>
      <c r="J331" s="10"/>
    </row>
    <row r="332" spans="2:10" s="24" customFormat="1">
      <c r="B332" s="25"/>
      <c r="C332" s="25"/>
      <c r="D332" s="25"/>
      <c r="E332" s="25"/>
      <c r="F332" s="25"/>
      <c r="G332" s="25"/>
      <c r="H332" s="25"/>
      <c r="I332" s="26"/>
      <c r="J332" s="10"/>
    </row>
    <row r="333" spans="2:10" s="24" customFormat="1">
      <c r="B333" s="25"/>
      <c r="C333" s="25"/>
      <c r="D333" s="25"/>
      <c r="E333" s="25"/>
      <c r="F333" s="25"/>
      <c r="G333" s="25"/>
      <c r="H333" s="25"/>
      <c r="I333" s="26"/>
      <c r="J333" s="10"/>
    </row>
    <row r="334" spans="2:10" s="24" customFormat="1">
      <c r="B334" s="25"/>
      <c r="C334" s="25"/>
      <c r="D334" s="25"/>
      <c r="E334" s="25"/>
      <c r="F334" s="25"/>
      <c r="G334" s="25"/>
      <c r="H334" s="25"/>
      <c r="I334" s="26"/>
      <c r="J334" s="10"/>
    </row>
    <row r="335" spans="2:10" s="24" customFormat="1">
      <c r="B335" s="25"/>
      <c r="C335" s="25"/>
      <c r="D335" s="25"/>
      <c r="E335" s="25"/>
      <c r="F335" s="25"/>
      <c r="G335" s="25"/>
      <c r="H335" s="25"/>
      <c r="I335" s="26"/>
      <c r="J335" s="10"/>
    </row>
    <row r="336" spans="2:10" s="24" customFormat="1">
      <c r="B336" s="25"/>
      <c r="C336" s="25"/>
      <c r="D336" s="25"/>
      <c r="E336" s="25"/>
      <c r="F336" s="25"/>
      <c r="G336" s="25"/>
      <c r="H336" s="25"/>
      <c r="I336" s="26"/>
      <c r="J336" s="10"/>
    </row>
    <row r="337" spans="2:10" s="24" customFormat="1">
      <c r="B337" s="25"/>
      <c r="C337" s="25"/>
      <c r="D337" s="25"/>
      <c r="E337" s="25"/>
      <c r="F337" s="25"/>
      <c r="G337" s="25"/>
      <c r="H337" s="25"/>
      <c r="I337" s="26"/>
      <c r="J337" s="10"/>
    </row>
    <row r="338" spans="2:10" s="24" customFormat="1">
      <c r="B338" s="25"/>
      <c r="C338" s="25"/>
      <c r="D338" s="25"/>
      <c r="E338" s="25"/>
      <c r="F338" s="25"/>
      <c r="G338" s="25"/>
      <c r="H338" s="25"/>
      <c r="I338" s="26"/>
      <c r="J338" s="10"/>
    </row>
    <row r="339" spans="2:10" s="24" customFormat="1">
      <c r="B339" s="25"/>
      <c r="C339" s="25"/>
      <c r="D339" s="25"/>
      <c r="E339" s="25"/>
      <c r="F339" s="25"/>
      <c r="G339" s="25"/>
      <c r="H339" s="25"/>
      <c r="I339" s="26"/>
      <c r="J339" s="10"/>
    </row>
    <row r="340" spans="2:10" s="24" customFormat="1">
      <c r="B340" s="25"/>
      <c r="C340" s="25"/>
      <c r="D340" s="25"/>
      <c r="E340" s="25"/>
      <c r="F340" s="25"/>
      <c r="G340" s="25"/>
      <c r="H340" s="25"/>
      <c r="I340" s="26"/>
      <c r="J340" s="10"/>
    </row>
    <row r="341" spans="2:10" s="24" customFormat="1">
      <c r="B341" s="25"/>
      <c r="C341" s="25"/>
      <c r="D341" s="25"/>
      <c r="E341" s="25"/>
      <c r="F341" s="25"/>
      <c r="G341" s="25"/>
      <c r="H341" s="25"/>
      <c r="I341" s="26"/>
      <c r="J341" s="10"/>
    </row>
    <row r="342" spans="2:10" s="24" customFormat="1">
      <c r="B342" s="25"/>
      <c r="C342" s="25"/>
      <c r="D342" s="25"/>
      <c r="E342" s="25"/>
      <c r="F342" s="25"/>
      <c r="G342" s="25"/>
      <c r="H342" s="25"/>
      <c r="I342" s="26"/>
      <c r="J342" s="10"/>
    </row>
    <row r="343" spans="2:10" s="24" customFormat="1">
      <c r="B343" s="25"/>
      <c r="C343" s="25"/>
      <c r="D343" s="25"/>
      <c r="E343" s="25"/>
      <c r="F343" s="25"/>
      <c r="G343" s="25"/>
      <c r="H343" s="25"/>
      <c r="I343" s="26"/>
      <c r="J343" s="10"/>
    </row>
    <row r="344" spans="2:10" s="24" customFormat="1">
      <c r="B344" s="25"/>
      <c r="C344" s="25"/>
      <c r="D344" s="25"/>
      <c r="E344" s="25"/>
      <c r="F344" s="25"/>
      <c r="G344" s="25"/>
      <c r="H344" s="25"/>
      <c r="I344" s="26"/>
      <c r="J344" s="10"/>
    </row>
    <row r="345" spans="2:10" s="24" customFormat="1">
      <c r="B345" s="25"/>
      <c r="C345" s="25"/>
      <c r="D345" s="25"/>
      <c r="E345" s="25"/>
      <c r="F345" s="25"/>
      <c r="G345" s="25"/>
      <c r="H345" s="25"/>
      <c r="I345" s="26"/>
      <c r="J345" s="10"/>
    </row>
    <row r="346" spans="2:10" s="24" customFormat="1">
      <c r="B346" s="25"/>
      <c r="C346" s="25"/>
      <c r="D346" s="25"/>
      <c r="E346" s="25"/>
      <c r="F346" s="25"/>
      <c r="G346" s="25"/>
      <c r="H346" s="25"/>
      <c r="I346" s="26"/>
      <c r="J346" s="10"/>
    </row>
    <row r="347" spans="2:10" s="24" customFormat="1">
      <c r="B347" s="25"/>
      <c r="C347" s="25"/>
      <c r="D347" s="25"/>
      <c r="E347" s="25"/>
      <c r="F347" s="25"/>
      <c r="G347" s="25"/>
      <c r="H347" s="25"/>
      <c r="I347" s="26"/>
      <c r="J347" s="10"/>
    </row>
    <row r="348" spans="2:10" s="24" customFormat="1">
      <c r="B348" s="25"/>
      <c r="C348" s="25"/>
      <c r="D348" s="25"/>
      <c r="E348" s="25"/>
      <c r="F348" s="25"/>
      <c r="G348" s="25"/>
      <c r="H348" s="25"/>
      <c r="I348" s="26"/>
      <c r="J348" s="10"/>
    </row>
    <row r="349" spans="2:10" s="24" customFormat="1">
      <c r="B349" s="25"/>
      <c r="C349" s="25"/>
      <c r="D349" s="25"/>
      <c r="E349" s="25"/>
      <c r="F349" s="25"/>
      <c r="G349" s="25"/>
      <c r="H349" s="25"/>
      <c r="I349" s="26"/>
      <c r="J349" s="10"/>
    </row>
    <row r="350" spans="2:10" s="24" customFormat="1">
      <c r="B350" s="25"/>
      <c r="C350" s="25"/>
      <c r="D350" s="25"/>
      <c r="E350" s="25"/>
      <c r="F350" s="25"/>
      <c r="G350" s="25"/>
      <c r="H350" s="25"/>
      <c r="I350" s="26"/>
      <c r="J350" s="10"/>
    </row>
    <row r="351" spans="2:10" s="24" customFormat="1">
      <c r="B351" s="25"/>
      <c r="C351" s="25"/>
      <c r="D351" s="25"/>
      <c r="E351" s="25"/>
      <c r="F351" s="25"/>
      <c r="G351" s="25"/>
      <c r="H351" s="25"/>
      <c r="I351" s="26"/>
      <c r="J351" s="10"/>
    </row>
    <row r="352" spans="2:10" s="24" customFormat="1">
      <c r="B352" s="25"/>
      <c r="C352" s="25"/>
      <c r="D352" s="25"/>
      <c r="E352" s="25"/>
      <c r="F352" s="25"/>
      <c r="G352" s="25"/>
      <c r="H352" s="25"/>
      <c r="I352" s="26"/>
      <c r="J352" s="10"/>
    </row>
    <row r="353" spans="2:10" s="24" customFormat="1">
      <c r="B353" s="25"/>
      <c r="C353" s="25"/>
      <c r="D353" s="25"/>
      <c r="E353" s="25"/>
      <c r="F353" s="25"/>
      <c r="G353" s="25"/>
      <c r="H353" s="25"/>
      <c r="I353" s="26"/>
      <c r="J353" s="10"/>
    </row>
    <row r="354" spans="2:10" s="24" customFormat="1">
      <c r="B354" s="25"/>
      <c r="C354" s="25"/>
      <c r="D354" s="25"/>
      <c r="E354" s="25"/>
      <c r="F354" s="25"/>
      <c r="G354" s="25"/>
      <c r="H354" s="25"/>
      <c r="I354" s="26"/>
      <c r="J354" s="10"/>
    </row>
    <row r="355" spans="2:10" s="24" customFormat="1">
      <c r="B355" s="25"/>
      <c r="C355" s="25"/>
      <c r="D355" s="25"/>
      <c r="E355" s="25"/>
      <c r="F355" s="25"/>
      <c r="G355" s="25"/>
      <c r="H355" s="25"/>
      <c r="I355" s="26"/>
      <c r="J355" s="10"/>
    </row>
    <row r="356" spans="2:10" s="24" customFormat="1">
      <c r="B356" s="25"/>
      <c r="C356" s="25"/>
      <c r="D356" s="25"/>
      <c r="E356" s="25"/>
      <c r="F356" s="25"/>
      <c r="G356" s="25"/>
      <c r="H356" s="25"/>
      <c r="I356" s="26"/>
      <c r="J356" s="10"/>
    </row>
    <row r="357" spans="2:10" s="24" customFormat="1">
      <c r="B357" s="25"/>
      <c r="C357" s="25"/>
      <c r="D357" s="25"/>
      <c r="E357" s="25"/>
      <c r="F357" s="25"/>
      <c r="G357" s="25"/>
      <c r="H357" s="25"/>
      <c r="I357" s="26"/>
      <c r="J357" s="10"/>
    </row>
    <row r="358" spans="2:10" s="24" customFormat="1">
      <c r="B358" s="25"/>
      <c r="C358" s="25"/>
      <c r="D358" s="25"/>
      <c r="E358" s="25"/>
      <c r="F358" s="25"/>
      <c r="G358" s="25"/>
      <c r="H358" s="25"/>
      <c r="I358" s="26"/>
      <c r="J358" s="10"/>
    </row>
    <row r="359" spans="2:10" s="24" customFormat="1">
      <c r="B359" s="25"/>
      <c r="C359" s="25"/>
      <c r="D359" s="25"/>
      <c r="E359" s="25"/>
      <c r="F359" s="25"/>
      <c r="G359" s="25"/>
      <c r="H359" s="25"/>
      <c r="I359" s="26"/>
      <c r="J359" s="10"/>
    </row>
    <row r="360" spans="2:10" s="24" customFormat="1">
      <c r="B360" s="25"/>
      <c r="C360" s="25"/>
      <c r="D360" s="25"/>
      <c r="E360" s="25"/>
      <c r="F360" s="25"/>
      <c r="G360" s="25"/>
      <c r="H360" s="25"/>
      <c r="I360" s="26"/>
      <c r="J360" s="10"/>
    </row>
    <row r="361" spans="2:10" s="24" customFormat="1">
      <c r="B361" s="25"/>
      <c r="C361" s="25"/>
      <c r="D361" s="25"/>
      <c r="E361" s="25"/>
      <c r="F361" s="25"/>
      <c r="G361" s="25"/>
      <c r="H361" s="25"/>
      <c r="I361" s="26"/>
      <c r="J361" s="10"/>
    </row>
    <row r="362" spans="2:10" s="24" customFormat="1">
      <c r="B362" s="25"/>
      <c r="C362" s="25"/>
      <c r="D362" s="25"/>
      <c r="E362" s="25"/>
      <c r="F362" s="25"/>
      <c r="G362" s="25"/>
      <c r="H362" s="25"/>
      <c r="I362" s="26"/>
      <c r="J362" s="10"/>
    </row>
    <row r="363" spans="2:10" s="24" customFormat="1">
      <c r="B363" s="25"/>
      <c r="C363" s="25"/>
      <c r="D363" s="25"/>
      <c r="E363" s="25"/>
      <c r="F363" s="25"/>
      <c r="G363" s="25"/>
      <c r="H363" s="25"/>
      <c r="I363" s="26"/>
      <c r="J363" s="10"/>
    </row>
    <row r="364" spans="2:10" s="24" customFormat="1">
      <c r="B364" s="25"/>
      <c r="C364" s="25"/>
      <c r="D364" s="25"/>
      <c r="E364" s="25"/>
      <c r="F364" s="25"/>
      <c r="G364" s="25"/>
      <c r="H364" s="25"/>
      <c r="I364" s="26"/>
      <c r="J364" s="10"/>
    </row>
    <row r="365" spans="2:10" s="24" customFormat="1">
      <c r="B365" s="25"/>
      <c r="C365" s="25"/>
      <c r="D365" s="25"/>
      <c r="E365" s="25"/>
      <c r="F365" s="25"/>
      <c r="G365" s="25"/>
      <c r="H365" s="25"/>
      <c r="I365" s="26"/>
      <c r="J365" s="10"/>
    </row>
    <row r="366" spans="2:10" s="24" customFormat="1">
      <c r="B366" s="25"/>
      <c r="C366" s="25"/>
      <c r="D366" s="25"/>
      <c r="E366" s="25"/>
      <c r="F366" s="25"/>
      <c r="G366" s="25"/>
      <c r="H366" s="25"/>
      <c r="I366" s="26"/>
      <c r="J366" s="10"/>
    </row>
    <row r="367" spans="2:10" s="24" customFormat="1">
      <c r="B367" s="25"/>
      <c r="C367" s="25"/>
      <c r="D367" s="25"/>
      <c r="E367" s="25"/>
      <c r="F367" s="25"/>
      <c r="G367" s="25"/>
      <c r="H367" s="25"/>
      <c r="I367" s="26"/>
      <c r="J367" s="10"/>
    </row>
    <row r="368" spans="2:10" s="24" customFormat="1">
      <c r="B368" s="25"/>
      <c r="C368" s="25"/>
      <c r="D368" s="25"/>
      <c r="E368" s="25"/>
      <c r="F368" s="25"/>
      <c r="G368" s="25"/>
      <c r="H368" s="25"/>
      <c r="I368" s="26"/>
      <c r="J368" s="10"/>
    </row>
    <row r="369" spans="2:10" s="24" customFormat="1">
      <c r="B369" s="25"/>
      <c r="C369" s="25"/>
      <c r="D369" s="25"/>
      <c r="E369" s="25"/>
      <c r="F369" s="25"/>
      <c r="G369" s="25"/>
      <c r="H369" s="25"/>
      <c r="I369" s="26"/>
      <c r="J369" s="10"/>
    </row>
    <row r="370" spans="2:10" s="24" customFormat="1">
      <c r="B370" s="25"/>
      <c r="C370" s="25"/>
      <c r="D370" s="25"/>
      <c r="E370" s="25"/>
      <c r="F370" s="25"/>
      <c r="G370" s="25"/>
      <c r="H370" s="25"/>
      <c r="I370" s="26"/>
      <c r="J370" s="10"/>
    </row>
    <row r="371" spans="2:10" s="24" customFormat="1">
      <c r="B371" s="25"/>
      <c r="C371" s="25"/>
      <c r="D371" s="25"/>
      <c r="E371" s="25"/>
      <c r="F371" s="25"/>
      <c r="G371" s="25"/>
      <c r="H371" s="25"/>
      <c r="I371" s="26"/>
      <c r="J371" s="10"/>
    </row>
    <row r="372" spans="2:10" s="24" customFormat="1">
      <c r="B372" s="25"/>
      <c r="C372" s="25"/>
      <c r="D372" s="25"/>
      <c r="E372" s="25"/>
      <c r="F372" s="25"/>
      <c r="G372" s="25"/>
      <c r="H372" s="25"/>
      <c r="I372" s="26"/>
      <c r="J372" s="10"/>
    </row>
    <row r="373" spans="2:10" s="24" customFormat="1">
      <c r="B373" s="25"/>
      <c r="C373" s="25"/>
      <c r="D373" s="25"/>
      <c r="E373" s="25"/>
      <c r="F373" s="25"/>
      <c r="G373" s="25"/>
      <c r="H373" s="25"/>
      <c r="I373" s="26"/>
      <c r="J373" s="10"/>
    </row>
    <row r="374" spans="2:10" s="24" customFormat="1">
      <c r="B374" s="25"/>
      <c r="C374" s="25"/>
      <c r="D374" s="25"/>
      <c r="E374" s="25"/>
      <c r="F374" s="25"/>
      <c r="G374" s="25"/>
      <c r="H374" s="25"/>
      <c r="I374" s="26"/>
      <c r="J374" s="10"/>
    </row>
    <row r="375" spans="2:10" s="24" customFormat="1">
      <c r="B375" s="25"/>
      <c r="C375" s="25"/>
      <c r="D375" s="25"/>
      <c r="E375" s="25"/>
      <c r="F375" s="25"/>
      <c r="G375" s="25"/>
      <c r="H375" s="25"/>
      <c r="I375" s="26"/>
      <c r="J375" s="10"/>
    </row>
    <row r="376" spans="2:10" s="24" customFormat="1">
      <c r="B376" s="25"/>
      <c r="C376" s="25"/>
      <c r="D376" s="25"/>
      <c r="E376" s="25"/>
      <c r="F376" s="25"/>
      <c r="G376" s="25"/>
      <c r="H376" s="25"/>
      <c r="I376" s="26"/>
      <c r="J376" s="10"/>
    </row>
    <row r="377" spans="2:10" s="24" customFormat="1">
      <c r="B377" s="25"/>
      <c r="C377" s="25"/>
      <c r="D377" s="25"/>
      <c r="E377" s="25"/>
      <c r="F377" s="25"/>
      <c r="G377" s="25"/>
      <c r="H377" s="25"/>
      <c r="I377" s="26"/>
      <c r="J377" s="10"/>
    </row>
    <row r="378" spans="2:10" s="24" customFormat="1">
      <c r="B378" s="25"/>
      <c r="C378" s="25"/>
      <c r="D378" s="25"/>
      <c r="E378" s="25"/>
      <c r="F378" s="25"/>
      <c r="G378" s="25"/>
      <c r="H378" s="25"/>
      <c r="I378" s="26"/>
      <c r="J378" s="10"/>
    </row>
    <row r="379" spans="2:10" s="24" customFormat="1">
      <c r="B379" s="25"/>
      <c r="C379" s="25"/>
      <c r="D379" s="25"/>
      <c r="E379" s="25"/>
      <c r="F379" s="25"/>
      <c r="G379" s="25"/>
      <c r="H379" s="25"/>
      <c r="I379" s="26"/>
      <c r="J379" s="10"/>
    </row>
    <row r="380" spans="2:10" s="24" customFormat="1">
      <c r="B380" s="25"/>
      <c r="C380" s="25"/>
      <c r="D380" s="25"/>
      <c r="E380" s="25"/>
      <c r="F380" s="25"/>
      <c r="G380" s="25"/>
      <c r="H380" s="25"/>
      <c r="I380" s="26"/>
      <c r="J380" s="10"/>
    </row>
    <row r="381" spans="2:10" s="24" customFormat="1">
      <c r="B381" s="25"/>
      <c r="C381" s="25"/>
      <c r="D381" s="25"/>
      <c r="E381" s="25"/>
      <c r="F381" s="25"/>
      <c r="G381" s="25"/>
      <c r="H381" s="25"/>
      <c r="I381" s="26"/>
      <c r="J381" s="10"/>
    </row>
    <row r="382" spans="2:10" s="24" customFormat="1">
      <c r="B382" s="25"/>
      <c r="C382" s="25"/>
      <c r="D382" s="25"/>
      <c r="E382" s="25"/>
      <c r="F382" s="25"/>
      <c r="G382" s="25"/>
      <c r="H382" s="25"/>
      <c r="I382" s="26"/>
      <c r="J382" s="10"/>
    </row>
    <row r="383" spans="2:10" s="24" customFormat="1">
      <c r="B383" s="25"/>
      <c r="C383" s="25"/>
      <c r="D383" s="25"/>
      <c r="E383" s="25"/>
      <c r="F383" s="25"/>
      <c r="G383" s="25"/>
      <c r="H383" s="25"/>
      <c r="I383" s="26"/>
      <c r="J383" s="10"/>
    </row>
    <row r="384" spans="2:10" s="24" customFormat="1">
      <c r="B384" s="25"/>
      <c r="C384" s="25"/>
      <c r="D384" s="25"/>
      <c r="E384" s="25"/>
      <c r="F384" s="25"/>
      <c r="G384" s="25"/>
      <c r="H384" s="25"/>
      <c r="I384" s="26"/>
      <c r="J384" s="10"/>
    </row>
    <row r="385" spans="2:10" s="24" customFormat="1">
      <c r="B385" s="25"/>
      <c r="C385" s="25"/>
      <c r="D385" s="25"/>
      <c r="E385" s="25"/>
      <c r="F385" s="25"/>
      <c r="G385" s="25"/>
      <c r="H385" s="25"/>
      <c r="I385" s="26"/>
      <c r="J385" s="10"/>
    </row>
    <row r="386" spans="2:10" s="24" customFormat="1">
      <c r="B386" s="25"/>
      <c r="C386" s="25"/>
      <c r="D386" s="25"/>
      <c r="E386" s="25"/>
      <c r="F386" s="25"/>
      <c r="G386" s="25"/>
      <c r="H386" s="25"/>
      <c r="I386" s="26"/>
      <c r="J386" s="10"/>
    </row>
    <row r="387" spans="2:10" s="24" customFormat="1">
      <c r="B387" s="25"/>
      <c r="C387" s="25"/>
      <c r="D387" s="25"/>
      <c r="E387" s="25"/>
      <c r="F387" s="25"/>
      <c r="G387" s="25"/>
      <c r="H387" s="25"/>
      <c r="I387" s="26"/>
      <c r="J387" s="10"/>
    </row>
    <row r="388" spans="2:10" s="24" customFormat="1">
      <c r="B388" s="25"/>
      <c r="C388" s="25"/>
      <c r="D388" s="25"/>
      <c r="E388" s="25"/>
      <c r="F388" s="25"/>
      <c r="G388" s="25"/>
      <c r="H388" s="25"/>
      <c r="I388" s="26"/>
      <c r="J388" s="10"/>
    </row>
    <row r="389" spans="2:10" s="24" customFormat="1">
      <c r="B389" s="25"/>
      <c r="C389" s="25"/>
      <c r="D389" s="25"/>
      <c r="E389" s="25"/>
      <c r="F389" s="25"/>
      <c r="G389" s="25"/>
      <c r="H389" s="25"/>
      <c r="I389" s="26"/>
      <c r="J389" s="10"/>
    </row>
    <row r="390" spans="2:10" s="24" customFormat="1">
      <c r="B390" s="25"/>
      <c r="C390" s="25"/>
      <c r="D390" s="25"/>
      <c r="E390" s="25"/>
      <c r="F390" s="25"/>
      <c r="G390" s="25"/>
      <c r="H390" s="25"/>
      <c r="I390" s="26"/>
      <c r="J390" s="10"/>
    </row>
    <row r="391" spans="2:10" s="24" customFormat="1">
      <c r="B391" s="25"/>
      <c r="C391" s="25"/>
      <c r="D391" s="25"/>
      <c r="E391" s="25"/>
      <c r="F391" s="25"/>
      <c r="G391" s="25"/>
      <c r="H391" s="25"/>
      <c r="I391" s="26"/>
      <c r="J391" s="10"/>
    </row>
    <row r="392" spans="2:10" s="24" customFormat="1">
      <c r="B392" s="25"/>
      <c r="C392" s="25"/>
      <c r="D392" s="25"/>
      <c r="E392" s="25"/>
      <c r="F392" s="25"/>
      <c r="G392" s="25"/>
      <c r="H392" s="25"/>
      <c r="I392" s="26"/>
      <c r="J392" s="10"/>
    </row>
    <row r="393" spans="2:10" s="24" customFormat="1">
      <c r="B393" s="25"/>
      <c r="C393" s="25"/>
      <c r="D393" s="25"/>
      <c r="E393" s="25"/>
      <c r="F393" s="25"/>
      <c r="G393" s="25"/>
      <c r="H393" s="25"/>
      <c r="I393" s="26"/>
      <c r="J393" s="10"/>
    </row>
    <row r="394" spans="2:10" s="24" customFormat="1">
      <c r="B394" s="25"/>
      <c r="C394" s="25"/>
      <c r="D394" s="25"/>
      <c r="E394" s="25"/>
      <c r="F394" s="25"/>
      <c r="G394" s="25"/>
      <c r="H394" s="25"/>
      <c r="I394" s="26"/>
      <c r="J394" s="10"/>
    </row>
    <row r="395" spans="2:10" s="24" customFormat="1">
      <c r="B395" s="25"/>
      <c r="C395" s="25"/>
      <c r="D395" s="25"/>
      <c r="E395" s="25"/>
      <c r="F395" s="25"/>
      <c r="G395" s="25"/>
      <c r="H395" s="25"/>
      <c r="I395" s="26"/>
      <c r="J395" s="10"/>
    </row>
    <row r="396" spans="2:10" s="24" customFormat="1">
      <c r="B396" s="25"/>
      <c r="C396" s="25"/>
      <c r="D396" s="25"/>
      <c r="E396" s="25"/>
      <c r="F396" s="25"/>
      <c r="G396" s="25"/>
      <c r="H396" s="25"/>
      <c r="I396" s="26"/>
      <c r="J396" s="10"/>
    </row>
    <row r="397" spans="2:10" s="24" customFormat="1">
      <c r="B397" s="25"/>
      <c r="C397" s="25"/>
      <c r="D397" s="25"/>
      <c r="E397" s="25"/>
      <c r="F397" s="25"/>
      <c r="G397" s="25"/>
      <c r="H397" s="25"/>
      <c r="I397" s="26"/>
      <c r="J397" s="10"/>
    </row>
    <row r="398" spans="2:10" s="24" customFormat="1">
      <c r="B398" s="25"/>
      <c r="C398" s="25"/>
      <c r="D398" s="25"/>
      <c r="E398" s="25"/>
      <c r="F398" s="25"/>
      <c r="G398" s="25"/>
      <c r="H398" s="25"/>
      <c r="I398" s="26"/>
      <c r="J398" s="10"/>
    </row>
    <row r="399" spans="2:10" s="24" customFormat="1">
      <c r="B399" s="25"/>
      <c r="C399" s="25"/>
      <c r="D399" s="25"/>
      <c r="E399" s="25"/>
      <c r="F399" s="25"/>
      <c r="G399" s="25"/>
      <c r="H399" s="25"/>
      <c r="I399" s="26"/>
      <c r="J399" s="10"/>
    </row>
    <row r="400" spans="2:10" s="24" customFormat="1">
      <c r="B400" s="25"/>
      <c r="C400" s="25"/>
      <c r="D400" s="25"/>
      <c r="E400" s="25"/>
      <c r="F400" s="25"/>
      <c r="G400" s="25"/>
      <c r="H400" s="25"/>
      <c r="I400" s="26"/>
      <c r="J400" s="10"/>
    </row>
    <row r="401" spans="2:10" s="24" customFormat="1">
      <c r="B401" s="25"/>
      <c r="C401" s="25"/>
      <c r="D401" s="25"/>
      <c r="E401" s="25"/>
      <c r="F401" s="25"/>
      <c r="G401" s="25"/>
      <c r="H401" s="25"/>
      <c r="I401" s="26"/>
      <c r="J401" s="10"/>
    </row>
    <row r="402" spans="2:10" s="24" customFormat="1">
      <c r="B402" s="25"/>
      <c r="C402" s="25"/>
      <c r="D402" s="25"/>
      <c r="E402" s="25"/>
      <c r="F402" s="25"/>
      <c r="G402" s="25"/>
      <c r="H402" s="25"/>
      <c r="I402" s="26"/>
      <c r="J402" s="10"/>
    </row>
    <row r="403" spans="2:10" s="24" customFormat="1">
      <c r="B403" s="25"/>
      <c r="C403" s="25"/>
      <c r="D403" s="25"/>
      <c r="E403" s="25"/>
      <c r="F403" s="25"/>
      <c r="G403" s="25"/>
      <c r="H403" s="25"/>
      <c r="I403" s="26"/>
      <c r="J403" s="10"/>
    </row>
    <row r="404" spans="2:10" s="24" customFormat="1">
      <c r="B404" s="25"/>
      <c r="C404" s="25"/>
      <c r="D404" s="25"/>
      <c r="E404" s="25"/>
      <c r="F404" s="25"/>
      <c r="G404" s="25"/>
      <c r="H404" s="25"/>
      <c r="I404" s="26"/>
      <c r="J404" s="10"/>
    </row>
    <row r="405" spans="2:10" s="24" customFormat="1">
      <c r="B405" s="25"/>
      <c r="C405" s="25"/>
      <c r="D405" s="25"/>
      <c r="E405" s="25"/>
      <c r="F405" s="25"/>
      <c r="G405" s="25"/>
      <c r="H405" s="25"/>
      <c r="I405" s="26"/>
      <c r="J405" s="10"/>
    </row>
    <row r="406" spans="2:10" s="24" customFormat="1">
      <c r="B406" s="25"/>
      <c r="C406" s="25"/>
      <c r="D406" s="25"/>
      <c r="E406" s="25"/>
      <c r="F406" s="25"/>
      <c r="G406" s="25"/>
      <c r="H406" s="25"/>
      <c r="I406" s="26"/>
      <c r="J406" s="10"/>
    </row>
    <row r="407" spans="2:10" s="24" customFormat="1">
      <c r="B407" s="25"/>
      <c r="C407" s="25"/>
      <c r="D407" s="25"/>
      <c r="E407" s="25"/>
      <c r="F407" s="25"/>
      <c r="G407" s="25"/>
      <c r="H407" s="25"/>
      <c r="I407" s="26"/>
      <c r="J407" s="10"/>
    </row>
    <row r="408" spans="2:10" s="24" customFormat="1">
      <c r="B408" s="25"/>
      <c r="C408" s="25"/>
      <c r="D408" s="25"/>
      <c r="E408" s="25"/>
      <c r="F408" s="25"/>
      <c r="G408" s="25"/>
      <c r="H408" s="25"/>
      <c r="I408" s="26"/>
      <c r="J408" s="10"/>
    </row>
    <row r="409" spans="2:10" s="24" customFormat="1">
      <c r="B409" s="25"/>
      <c r="C409" s="25"/>
      <c r="D409" s="25"/>
      <c r="E409" s="25"/>
      <c r="F409" s="25"/>
      <c r="G409" s="25"/>
      <c r="H409" s="25"/>
      <c r="I409" s="26"/>
      <c r="J409" s="10"/>
    </row>
    <row r="410" spans="2:10" s="24" customFormat="1">
      <c r="B410" s="25"/>
      <c r="C410" s="25"/>
      <c r="D410" s="25"/>
      <c r="E410" s="25"/>
      <c r="F410" s="25"/>
      <c r="G410" s="25"/>
      <c r="H410" s="25"/>
      <c r="I410" s="26"/>
      <c r="J410" s="10"/>
    </row>
    <row r="411" spans="2:10" s="24" customFormat="1">
      <c r="B411" s="25"/>
      <c r="C411" s="25"/>
      <c r="D411" s="25"/>
      <c r="E411" s="25"/>
      <c r="F411" s="25"/>
      <c r="G411" s="25"/>
      <c r="H411" s="25"/>
      <c r="I411" s="26"/>
      <c r="J411" s="10"/>
    </row>
    <row r="412" spans="2:10" s="24" customFormat="1">
      <c r="B412" s="25"/>
      <c r="C412" s="25"/>
      <c r="D412" s="25"/>
      <c r="E412" s="25"/>
      <c r="F412" s="25"/>
      <c r="G412" s="25"/>
      <c r="H412" s="25"/>
      <c r="I412" s="26"/>
      <c r="J412" s="10"/>
    </row>
    <row r="413" spans="2:10" s="24" customFormat="1">
      <c r="B413" s="25"/>
      <c r="C413" s="25"/>
      <c r="D413" s="25"/>
      <c r="E413" s="25"/>
      <c r="F413" s="25"/>
      <c r="G413" s="25"/>
      <c r="H413" s="25"/>
      <c r="I413" s="26"/>
      <c r="J413" s="10"/>
    </row>
    <row r="414" spans="2:10" s="24" customFormat="1">
      <c r="B414" s="25"/>
      <c r="C414" s="25"/>
      <c r="D414" s="25"/>
      <c r="E414" s="25"/>
      <c r="F414" s="25"/>
      <c r="G414" s="25"/>
      <c r="H414" s="25"/>
      <c r="I414" s="26"/>
      <c r="J414" s="10"/>
    </row>
  </sheetData>
  <sheetProtection password="C039" sheet="1" objects="1" scenarios="1"/>
  <mergeCells count="2">
    <mergeCell ref="B4:F4"/>
    <mergeCell ref="I3:J3"/>
  </mergeCells>
  <phoneticPr fontId="3" type="noConversion"/>
  <conditionalFormatting sqref="J6:J65">
    <cfRule type="cellIs" dxfId="3" priority="1" stopIfTrue="1" operator="equal">
      <formula>"a"</formula>
    </cfRule>
    <cfRule type="cellIs" dxfId="2" priority="2" stopIfTrue="1" operator="equal">
      <formula>"i"</formula>
    </cfRule>
    <cfRule type="cellIs" dxfId="1" priority="3" stopIfTrue="1" operator="equal">
      <formula>"r"</formula>
    </cfRule>
  </conditionalFormatting>
  <conditionalFormatting sqref="H6:H65">
    <cfRule type="cellIs" dxfId="0" priority="4" stopIfTrue="1" operator="equal">
      <formula>"~"</formula>
    </cfRule>
  </conditionalFormatting>
  <pageMargins left="0.74803149606299213" right="0.74803149606299213" top="0.98425196850393704" bottom="0.98425196850393704" header="0.51181102362204722" footer="0.51181102362204722"/>
  <pageSetup paperSize="9" scale="63" fitToHeight="0" orientation="landscape" horizontalDpi="1200" verticalDpi="12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codeName="Tabelle5">
    <tabColor rgb="FF92D050"/>
    <pageSetUpPr fitToPage="1"/>
  </sheetPr>
  <dimension ref="A1:O9"/>
  <sheetViews>
    <sheetView workbookViewId="0"/>
  </sheetViews>
  <sheetFormatPr defaultColWidth="11.42578125" defaultRowHeight="12.75"/>
  <cols>
    <col min="1" max="1" width="42.7109375" style="3" customWidth="1"/>
    <col min="2" max="2" width="20.7109375" style="5" customWidth="1"/>
    <col min="3" max="3" width="24.7109375" style="5" customWidth="1"/>
    <col min="4" max="5" width="20.7109375" style="5" customWidth="1"/>
    <col min="6" max="6" width="4.7109375" style="9" customWidth="1"/>
    <col min="7" max="7" width="12.7109375" style="2" customWidth="1"/>
    <col min="8" max="8" width="8.7109375" style="10" customWidth="1"/>
    <col min="9" max="16384" width="11.42578125" style="125"/>
  </cols>
  <sheetData>
    <row r="1" spans="1:15" s="11" customFormat="1" ht="57" customHeight="1">
      <c r="A1" s="28"/>
      <c r="B1" s="106" t="s">
        <v>7</v>
      </c>
      <c r="C1" s="31"/>
      <c r="D1" s="32"/>
      <c r="E1" s="426" t="s">
        <v>243</v>
      </c>
      <c r="F1" s="427"/>
      <c r="G1" s="427"/>
      <c r="H1" s="427"/>
      <c r="K1" s="69"/>
      <c r="L1" s="72"/>
      <c r="M1" s="93"/>
      <c r="N1" s="93"/>
      <c r="O1" s="72"/>
    </row>
    <row r="2" spans="1:15" s="3" customFormat="1" ht="15.75" thickBot="1">
      <c r="A2" s="29"/>
      <c r="B2" s="29"/>
      <c r="C2" s="29"/>
      <c r="D2" s="29"/>
      <c r="E2" s="428" t="s">
        <v>299</v>
      </c>
      <c r="F2" s="429"/>
      <c r="G2" s="429"/>
      <c r="H2" s="429"/>
      <c r="K2" s="70"/>
      <c r="L2" s="71"/>
      <c r="M2" s="73"/>
      <c r="N2" s="73"/>
      <c r="O2" s="70"/>
    </row>
    <row r="3" spans="1:15" s="12" customFormat="1" ht="21.75" thickTop="1" thickBot="1">
      <c r="A3" s="64"/>
      <c r="B3" s="95"/>
      <c r="C3" s="96"/>
      <c r="D3" s="49"/>
      <c r="E3" s="49"/>
      <c r="F3" s="49"/>
      <c r="G3" s="49"/>
      <c r="H3" s="99"/>
    </row>
    <row r="4" spans="1:15" s="14" customFormat="1" ht="19.5" thickTop="1" thickBot="1">
      <c r="A4" s="126" t="s">
        <v>241</v>
      </c>
      <c r="B4" s="127"/>
      <c r="C4" s="127"/>
      <c r="D4" s="127"/>
      <c r="E4" s="127"/>
      <c r="F4" s="127"/>
      <c r="G4" s="127"/>
      <c r="H4" s="128"/>
      <c r="M4" s="66"/>
      <c r="N4" s="66"/>
    </row>
    <row r="5" spans="1:15" ht="18.75" thickTop="1">
      <c r="A5" s="123"/>
      <c r="B5" s="83"/>
      <c r="C5" s="84"/>
      <c r="D5" s="84"/>
      <c r="E5" s="84"/>
      <c r="F5" s="85"/>
      <c r="G5" s="83"/>
      <c r="H5" s="100"/>
    </row>
    <row r="6" spans="1:15" s="14" customFormat="1" ht="15" customHeight="1">
      <c r="A6" s="129"/>
      <c r="B6" s="130"/>
      <c r="C6" s="94"/>
      <c r="D6" s="78"/>
      <c r="E6" s="78"/>
      <c r="F6" s="79"/>
      <c r="G6" s="80"/>
      <c r="H6" s="147"/>
      <c r="M6" s="66"/>
      <c r="N6" s="66"/>
    </row>
    <row r="7" spans="1:15" s="1" customFormat="1" ht="19.5" customHeight="1">
      <c r="A7" s="153" t="s">
        <v>309</v>
      </c>
      <c r="B7" s="148"/>
      <c r="C7" s="148"/>
      <c r="D7" s="149"/>
      <c r="E7" s="149"/>
      <c r="F7" s="150"/>
      <c r="G7" s="151"/>
      <c r="H7" s="152"/>
      <c r="M7" s="67"/>
      <c r="N7" s="67"/>
    </row>
    <row r="8" spans="1:15" ht="18">
      <c r="A8" s="377"/>
      <c r="B8" s="378"/>
      <c r="C8" s="379"/>
      <c r="D8" s="379"/>
      <c r="E8" s="379"/>
      <c r="F8" s="380"/>
      <c r="G8" s="378"/>
      <c r="H8" s="381"/>
    </row>
    <row r="9" spans="1:15" ht="18">
      <c r="A9" s="375"/>
      <c r="B9" s="203"/>
      <c r="C9" s="101"/>
      <c r="D9" s="101"/>
      <c r="E9" s="101"/>
      <c r="F9" s="376"/>
      <c r="G9" s="203"/>
      <c r="H9" s="101"/>
    </row>
  </sheetData>
  <sheetProtection password="C039" sheet="1" objects="1" scenarios="1"/>
  <mergeCells count="2">
    <mergeCell ref="E1:H1"/>
    <mergeCell ref="E2:H2"/>
  </mergeCells>
  <phoneticPr fontId="79" type="noConversion"/>
  <pageMargins left="0.70866141732283472" right="0.70866141732283472" top="0.78740157480314965" bottom="0.78740157480314965" header="0.31496062992125984" footer="0.31496062992125984"/>
  <pageSetup paperSize="9" scale="56" fitToHeight="0" orientation="portrait" verticalDpi="598"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IRG Data Tool</vt:lpstr>
      <vt:lpstr>Market Developments</vt:lpstr>
      <vt:lpstr>Rail Service Facilities</vt:lpstr>
      <vt:lpstr>Data Collection</vt:lpstr>
      <vt:lpstr>Comparison - Calculated Numbers</vt:lpstr>
      <vt:lpstr>Data Check Sums</vt:lpstr>
      <vt:lpstr>Data Quality and Definitions</vt:lpstr>
      <vt:lpstr>'IRG Data Tool'!Print_Area</vt:lpstr>
      <vt:lpstr>'Comparison - Calculated Numbers'!Print_Titles</vt:lpstr>
      <vt:lpstr>'Data Check Sums'!Print_Titles</vt:lpstr>
      <vt:lpstr>'Data Collection'!Print_Titles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jbellaqa</cp:lastModifiedBy>
  <cp:lastPrinted>2015-04-29T07:47:48Z</cp:lastPrinted>
  <dcterms:created xsi:type="dcterms:W3CDTF">1996-10-17T05:27:31Z</dcterms:created>
  <dcterms:modified xsi:type="dcterms:W3CDTF">2015-07-03T12:40:07Z</dcterms:modified>
</cp:coreProperties>
</file>